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35" windowHeight="11250"/>
  </bookViews>
  <sheets>
    <sheet name="ct stomatologie 2018" sheetId="4" r:id="rId1"/>
  </sheets>
  <calcPr calcId="145621"/>
</workbook>
</file>

<file path=xl/calcChain.xml><?xml version="1.0" encoding="utf-8"?>
<calcChain xmlns="http://schemas.openxmlformats.org/spreadsheetml/2006/main">
  <c r="AB6" i="4" l="1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5" i="4"/>
  <c r="AB47" i="4" l="1"/>
  <c r="N47" i="4"/>
  <c r="O47" i="4"/>
  <c r="P47" i="4"/>
  <c r="R47" i="4"/>
  <c r="S47" i="4"/>
  <c r="T47" i="4"/>
  <c r="V47" i="4"/>
  <c r="W47" i="4"/>
  <c r="X47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AC44" i="4" s="1"/>
  <c r="AA44" i="4" s="1"/>
  <c r="U45" i="4"/>
  <c r="U46" i="4"/>
  <c r="U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AC41" i="4" s="1"/>
  <c r="AA41" i="4" s="1"/>
  <c r="Q42" i="4"/>
  <c r="Q43" i="4"/>
  <c r="Q44" i="4"/>
  <c r="Q45" i="4"/>
  <c r="AC45" i="4" s="1"/>
  <c r="AA45" i="4" s="1"/>
  <c r="Q46" i="4"/>
  <c r="Q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5" i="4"/>
  <c r="AC40" i="4" l="1"/>
  <c r="AA40" i="4" s="1"/>
  <c r="AC46" i="4"/>
  <c r="AA46" i="4" s="1"/>
  <c r="AC42" i="4"/>
  <c r="AA42" i="4" s="1"/>
  <c r="AC32" i="4"/>
  <c r="AA32" i="4" s="1"/>
  <c r="AC39" i="4"/>
  <c r="AA39" i="4" s="1"/>
  <c r="Y47" i="4"/>
  <c r="Y51" i="4" s="1"/>
  <c r="U47" i="4"/>
  <c r="U51" i="4" s="1"/>
  <c r="Q47" i="4"/>
  <c r="Z47" i="4"/>
  <c r="H47" i="4" l="1"/>
  <c r="G47" i="4"/>
  <c r="F47" i="4"/>
  <c r="E47" i="4"/>
  <c r="D47" i="4"/>
  <c r="C47" i="4"/>
  <c r="M43" i="4"/>
  <c r="AC43" i="4" s="1"/>
  <c r="AA43" i="4" s="1"/>
  <c r="I43" i="4"/>
  <c r="I41" i="4"/>
  <c r="J41" i="4" s="1"/>
  <c r="M38" i="4"/>
  <c r="AC38" i="4" s="1"/>
  <c r="AA38" i="4" s="1"/>
  <c r="I38" i="4"/>
  <c r="M37" i="4"/>
  <c r="AC37" i="4" s="1"/>
  <c r="AA37" i="4" s="1"/>
  <c r="I37" i="4"/>
  <c r="M36" i="4"/>
  <c r="AC36" i="4" s="1"/>
  <c r="AA36" i="4" s="1"/>
  <c r="I36" i="4"/>
  <c r="M35" i="4"/>
  <c r="I35" i="4"/>
  <c r="M34" i="4"/>
  <c r="AC34" i="4" s="1"/>
  <c r="AA34" i="4" s="1"/>
  <c r="I34" i="4"/>
  <c r="M33" i="4"/>
  <c r="AC33" i="4" s="1"/>
  <c r="AA33" i="4" s="1"/>
  <c r="I33" i="4"/>
  <c r="M31" i="4"/>
  <c r="AC31" i="4" s="1"/>
  <c r="AA31" i="4" s="1"/>
  <c r="I31" i="4"/>
  <c r="M30" i="4"/>
  <c r="AC30" i="4" s="1"/>
  <c r="AA30" i="4" s="1"/>
  <c r="I30" i="4"/>
  <c r="M29" i="4"/>
  <c r="AC29" i="4" s="1"/>
  <c r="AA29" i="4" s="1"/>
  <c r="I29" i="4"/>
  <c r="M28" i="4"/>
  <c r="AC28" i="4" s="1"/>
  <c r="AA28" i="4" s="1"/>
  <c r="I28" i="4"/>
  <c r="M27" i="4"/>
  <c r="AC27" i="4" s="1"/>
  <c r="AA27" i="4" s="1"/>
  <c r="I27" i="4"/>
  <c r="M26" i="4"/>
  <c r="AC26" i="4" s="1"/>
  <c r="AA26" i="4" s="1"/>
  <c r="I26" i="4"/>
  <c r="M25" i="4"/>
  <c r="AC25" i="4" s="1"/>
  <c r="AA25" i="4" s="1"/>
  <c r="I25" i="4"/>
  <c r="M24" i="4"/>
  <c r="AC24" i="4" s="1"/>
  <c r="AA24" i="4" s="1"/>
  <c r="I24" i="4"/>
  <c r="M23" i="4"/>
  <c r="AC23" i="4" s="1"/>
  <c r="AA23" i="4" s="1"/>
  <c r="I23" i="4"/>
  <c r="M22" i="4"/>
  <c r="I22" i="4"/>
  <c r="M21" i="4"/>
  <c r="AC21" i="4" s="1"/>
  <c r="AA21" i="4" s="1"/>
  <c r="I21" i="4"/>
  <c r="M20" i="4"/>
  <c r="AC20" i="4" s="1"/>
  <c r="AA20" i="4" s="1"/>
  <c r="I20" i="4"/>
  <c r="M19" i="4"/>
  <c r="AC19" i="4" s="1"/>
  <c r="AA19" i="4" s="1"/>
  <c r="I19" i="4"/>
  <c r="M18" i="4"/>
  <c r="AC18" i="4" s="1"/>
  <c r="AA18" i="4" s="1"/>
  <c r="I18" i="4"/>
  <c r="M17" i="4"/>
  <c r="AC17" i="4" s="1"/>
  <c r="AA17" i="4" s="1"/>
  <c r="I17" i="4"/>
  <c r="M16" i="4"/>
  <c r="AC16" i="4" s="1"/>
  <c r="AA16" i="4" s="1"/>
  <c r="I16" i="4"/>
  <c r="M15" i="4"/>
  <c r="AC15" i="4" s="1"/>
  <c r="AA15" i="4" s="1"/>
  <c r="I15" i="4"/>
  <c r="M14" i="4"/>
  <c r="AC14" i="4" s="1"/>
  <c r="AA14" i="4" s="1"/>
  <c r="I14" i="4"/>
  <c r="M13" i="4"/>
  <c r="AC13" i="4" s="1"/>
  <c r="AA13" i="4" s="1"/>
  <c r="I13" i="4"/>
  <c r="M12" i="4"/>
  <c r="AC12" i="4" s="1"/>
  <c r="AA12" i="4" s="1"/>
  <c r="I12" i="4"/>
  <c r="M11" i="4"/>
  <c r="AC11" i="4" s="1"/>
  <c r="AA11" i="4" s="1"/>
  <c r="I11" i="4"/>
  <c r="M10" i="4"/>
  <c r="AC10" i="4" s="1"/>
  <c r="AA10" i="4" s="1"/>
  <c r="I10" i="4"/>
  <c r="M9" i="4"/>
  <c r="AC9" i="4" s="1"/>
  <c r="AA9" i="4" s="1"/>
  <c r="I9" i="4"/>
  <c r="M8" i="4"/>
  <c r="AC8" i="4" s="1"/>
  <c r="AA8" i="4" s="1"/>
  <c r="I8" i="4"/>
  <c r="M7" i="4"/>
  <c r="AC7" i="4" s="1"/>
  <c r="AA7" i="4" s="1"/>
  <c r="I7" i="4"/>
  <c r="M6" i="4"/>
  <c r="AC6" i="4" s="1"/>
  <c r="AA6" i="4" s="1"/>
  <c r="I6" i="4"/>
  <c r="M5" i="4"/>
  <c r="I5" i="4"/>
  <c r="J22" i="4" l="1"/>
  <c r="AC22" i="4"/>
  <c r="AA22" i="4" s="1"/>
  <c r="J35" i="4"/>
  <c r="AC35" i="4"/>
  <c r="AA35" i="4" s="1"/>
  <c r="J5" i="4"/>
  <c r="J9" i="4"/>
  <c r="J17" i="4"/>
  <c r="J21" i="4"/>
  <c r="J25" i="4"/>
  <c r="J34" i="4"/>
  <c r="J38" i="4"/>
  <c r="AC5" i="4"/>
  <c r="M47" i="4"/>
  <c r="J6" i="4"/>
  <c r="J8" i="4"/>
  <c r="J10" i="4"/>
  <c r="J12" i="4"/>
  <c r="J14" i="4"/>
  <c r="J16" i="4"/>
  <c r="J11" i="4"/>
  <c r="J27" i="4"/>
  <c r="J18" i="4"/>
  <c r="J24" i="4"/>
  <c r="J26" i="4"/>
  <c r="J28" i="4"/>
  <c r="J30" i="4"/>
  <c r="J33" i="4"/>
  <c r="J15" i="4"/>
  <c r="J31" i="4"/>
  <c r="J19" i="4"/>
  <c r="J36" i="4"/>
  <c r="J7" i="4"/>
  <c r="J13" i="4"/>
  <c r="J20" i="4"/>
  <c r="J23" i="4"/>
  <c r="J29" i="4"/>
  <c r="J37" i="4"/>
  <c r="J43" i="4"/>
  <c r="I47" i="4"/>
  <c r="AA5" i="4" l="1"/>
  <c r="AA47" i="4" s="1"/>
  <c r="AC47" i="4"/>
  <c r="J47" i="4"/>
</calcChain>
</file>

<file path=xl/sharedStrings.xml><?xml version="1.0" encoding="utf-8"?>
<sst xmlns="http://schemas.openxmlformats.org/spreadsheetml/2006/main" count="151" uniqueCount="78">
  <si>
    <t xml:space="preserve">FURNIZOR </t>
  </si>
  <si>
    <t>CMI.DR.BARLOIU ADRIAN</t>
  </si>
  <si>
    <t>SIMPLU</t>
  </si>
  <si>
    <t>URBAN</t>
  </si>
  <si>
    <t>CMI.DR MINCA ORTANSA</t>
  </si>
  <si>
    <t>SPECIALIST</t>
  </si>
  <si>
    <t>CMI.DR.CIRSTEA CORNEL</t>
  </si>
  <si>
    <t>RURAL</t>
  </si>
  <si>
    <t>CMI.DR.DUMITRESCU LEON  -DUMITRESCU LEON</t>
  </si>
  <si>
    <t xml:space="preserve">                                                 -DUMITRESCU JULIETA</t>
  </si>
  <si>
    <t>CMI.DR.MANOLACHE MIOARA</t>
  </si>
  <si>
    <t>CMI.DR.PENCEA CRISTINA</t>
  </si>
  <si>
    <t>SCM BRANESTI - DR.SCHNEIDER RALUCA</t>
  </si>
  <si>
    <t xml:space="preserve">PRIMAR </t>
  </si>
  <si>
    <t>CMI.DR.SELARU FLORICA</t>
  </si>
  <si>
    <t>PRIMAR</t>
  </si>
  <si>
    <t>SC STANDARD DENT SRL-   DR.PIRLOGEA LOREDANA</t>
  </si>
  <si>
    <t xml:space="preserve">                                       -DR.VASILESCU ANDREEA</t>
  </si>
  <si>
    <t>CMI DR. STANESCU MIHAELA</t>
  </si>
  <si>
    <t>CMI.DR.UNGUREANU CORNELIA</t>
  </si>
  <si>
    <t>CMI.DR.TALASMAN VIOLETA NAUSICA</t>
  </si>
  <si>
    <t>CMI.DR.ZAHARIA CRISTINA</t>
  </si>
  <si>
    <t>SC MEDICAL STEF SRL-DR.STEFAN CRISTIAN</t>
  </si>
  <si>
    <t xml:space="preserve">                                            -DR.STEFAN ANGELA</t>
  </si>
  <si>
    <t>CMI.DR.STEFAN FOTIN ANDREEA MADALINA</t>
  </si>
  <si>
    <t>CMI.DR. SIMION ROXANA OANA</t>
  </si>
  <si>
    <t>CMI.DR.BALTAGA  STEFANIA</t>
  </si>
  <si>
    <t>SC DENTISTRY MEDICAL CENTER-DR.POPA ANGELICA</t>
  </si>
  <si>
    <t>CMI.DR.FLOREA RAMONA GEANINA</t>
  </si>
  <si>
    <t xml:space="preserve">CMI.DR.IORDAN DUMITRU DONA ANDREEA- DR. IORDAN DONA </t>
  </si>
  <si>
    <t xml:space="preserve">                                                                         -DR.LINCAN GINA</t>
  </si>
  <si>
    <r>
      <t xml:space="preserve">                                                                       </t>
    </r>
    <r>
      <rPr>
        <b/>
        <sz val="8"/>
        <color theme="1"/>
        <rFont val="Arial"/>
        <family val="2"/>
        <charset val="238"/>
      </rPr>
      <t>- DR. KOBASCA KRISTINA</t>
    </r>
  </si>
  <si>
    <t>CMI. DR. NASTASE FLORICA - DR. NASTASE FLORICA</t>
  </si>
  <si>
    <t xml:space="preserve">                                                 -  DR. LOZOVAN IANA  </t>
  </si>
  <si>
    <t>CMI.DR.RADULESCU LELIA SONIA</t>
  </si>
  <si>
    <t>CMI.DR. VISAN ADRIANA</t>
  </si>
  <si>
    <t>CMI DR. COMARNESCU BOGDAN</t>
  </si>
  <si>
    <t>CMI DR.DUTULESCU OANA</t>
  </si>
  <si>
    <t>SC BIODERM MEDICAL CENTER SRL - DR.GRIGORESCU ANA</t>
  </si>
  <si>
    <t>TOTAL BUGET</t>
  </si>
  <si>
    <t>IAN CT 2018</t>
  </si>
  <si>
    <t>FEB CT 2018</t>
  </si>
  <si>
    <t>MART CT 2018</t>
  </si>
  <si>
    <t>APR CT 2018</t>
  </si>
  <si>
    <t>TRIM I CT 2018</t>
  </si>
  <si>
    <t>REG TRIM I 2018</t>
  </si>
  <si>
    <t>TRIM I 2018 REAL</t>
  </si>
  <si>
    <t>IAN 2018 REAL</t>
  </si>
  <si>
    <t>FEB 2018 REAL</t>
  </si>
  <si>
    <t>MART 2018 REAL</t>
  </si>
  <si>
    <t>NR</t>
  </si>
  <si>
    <t>MAI CT 2018</t>
  </si>
  <si>
    <t>IUN CT 2018</t>
  </si>
  <si>
    <t>TRIM II CT 2018</t>
  </si>
  <si>
    <t>IUL CT 2018</t>
  </si>
  <si>
    <t>AUG CT 2018</t>
  </si>
  <si>
    <t>SEP CT 2018</t>
  </si>
  <si>
    <t>TRIM III  CT 2018</t>
  </si>
  <si>
    <t>OCT CT 2018</t>
  </si>
  <si>
    <t>NOV CT 2018</t>
  </si>
  <si>
    <t>DEC CT 2018</t>
  </si>
  <si>
    <t>TRIM IV CT 2018</t>
  </si>
  <si>
    <t>AN 2018 CT</t>
  </si>
  <si>
    <t xml:space="preserve">                                                 -DR CAIMACAN ALEXANDR</t>
  </si>
  <si>
    <t>CMI DR.PLOESTEANU GABRIELA-DR PLOESTEANU GABRIELA</t>
  </si>
  <si>
    <t xml:space="preserve">                                                       -DR.LUCA IRINA</t>
  </si>
  <si>
    <t xml:space="preserve">                                                       -DR.STOICA ADINA FLORENTINA</t>
  </si>
  <si>
    <t>SC GIMED SRL-DR GHICIU RODICA</t>
  </si>
  <si>
    <t xml:space="preserve">                         -DR DUMITRESCU MARIUS</t>
  </si>
  <si>
    <t>CMI DR DUTULESCU SERBAN</t>
  </si>
  <si>
    <t>SCM MEDICAVOL-DR GALATANU ALEXANDRA</t>
  </si>
  <si>
    <t>CMI DR CIORNOVALIC OANA</t>
  </si>
  <si>
    <t>SIMPLI</t>
  </si>
  <si>
    <t xml:space="preserve">CMI DR. PREDA SIMONA </t>
  </si>
  <si>
    <t>MAI-DEC CT 2018</t>
  </si>
  <si>
    <t>MAI-DEC 2018 PROBA</t>
  </si>
  <si>
    <t xml:space="preserve">buget mai dec calc </t>
  </si>
  <si>
    <t>contractare 2018-stomatologie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</si>
</sst>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3" fontId="3" fillId="2" borderId="1" xfId="1" applyNumberFormat="1" applyFont="1" applyFill="1" applyBorder="1"/>
    <xf numFmtId="3" fontId="3" fillId="2" borderId="1" xfId="1" applyNumberFormat="1" applyFont="1" applyFill="1" applyBorder="1" applyAlignment="1">
      <alignment wrapText="1"/>
    </xf>
    <xf numFmtId="3" fontId="4" fillId="2" borderId="1" xfId="1" applyNumberFormat="1" applyFont="1" applyFill="1" applyBorder="1"/>
    <xf numFmtId="3" fontId="3" fillId="2" borderId="1" xfId="1" applyNumberFormat="1" applyFont="1" applyFill="1" applyBorder="1" applyAlignment="1"/>
    <xf numFmtId="3" fontId="6" fillId="2" borderId="1" xfId="1" applyNumberFormat="1" applyFont="1" applyFill="1" applyBorder="1" applyAlignment="1">
      <alignment wrapText="1"/>
    </xf>
    <xf numFmtId="0" fontId="5" fillId="2" borderId="1" xfId="1" applyFont="1" applyFill="1" applyBorder="1"/>
    <xf numFmtId="0" fontId="8" fillId="2" borderId="1" xfId="0" applyFont="1" applyFill="1" applyBorder="1"/>
    <xf numFmtId="0" fontId="9" fillId="0" borderId="1" xfId="0" applyFont="1" applyBorder="1" applyAlignment="1">
      <alignment wrapText="1"/>
    </xf>
    <xf numFmtId="164" fontId="0" fillId="0" borderId="1" xfId="0" applyNumberFormat="1" applyBorder="1"/>
    <xf numFmtId="0" fontId="11" fillId="0" borderId="0" xfId="0" applyFont="1"/>
    <xf numFmtId="4" fontId="0" fillId="3" borderId="1" xfId="0" applyNumberFormat="1" applyFill="1" applyBorder="1"/>
    <xf numFmtId="3" fontId="2" fillId="0" borderId="2" xfId="1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9" fillId="3" borderId="2" xfId="0" applyFont="1" applyFill="1" applyBorder="1" applyAlignment="1">
      <alignment wrapText="1"/>
    </xf>
    <xf numFmtId="164" fontId="9" fillId="0" borderId="3" xfId="0" applyNumberFormat="1" applyFont="1" applyBorder="1"/>
    <xf numFmtId="4" fontId="9" fillId="3" borderId="3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" fontId="0" fillId="2" borderId="1" xfId="0" applyNumberFormat="1" applyFill="1" applyBorder="1"/>
    <xf numFmtId="4" fontId="9" fillId="2" borderId="3" xfId="0" applyNumberFormat="1" applyFont="1" applyFill="1" applyBorder="1"/>
    <xf numFmtId="0" fontId="8" fillId="2" borderId="3" xfId="0" applyFont="1" applyFill="1" applyBorder="1"/>
    <xf numFmtId="164" fontId="0" fillId="0" borderId="3" xfId="0" applyNumberFormat="1" applyBorder="1"/>
    <xf numFmtId="4" fontId="0" fillId="3" borderId="3" xfId="0" applyNumberFormat="1" applyFill="1" applyBorder="1"/>
    <xf numFmtId="4" fontId="0" fillId="2" borderId="3" xfId="0" applyNumberFormat="1" applyFill="1" applyBorder="1"/>
    <xf numFmtId="3" fontId="3" fillId="0" borderId="3" xfId="1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4" fontId="0" fillId="0" borderId="1" xfId="0" applyNumberFormat="1" applyBorder="1"/>
    <xf numFmtId="4" fontId="0" fillId="4" borderId="1" xfId="0" applyNumberFormat="1" applyFill="1" applyBorder="1"/>
    <xf numFmtId="4" fontId="0" fillId="0" borderId="0" xfId="0" applyNumberFormat="1"/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1"/>
  <sheetViews>
    <sheetView tabSelected="1" workbookViewId="0">
      <selection activeCell="AE13" sqref="AE13"/>
    </sheetView>
  </sheetViews>
  <sheetFormatPr defaultRowHeight="15" x14ac:dyDescent="0.25"/>
  <cols>
    <col min="2" max="2" width="51" customWidth="1"/>
    <col min="3" max="10" width="0" hidden="1" customWidth="1"/>
    <col min="11" max="11" width="11.5703125" hidden="1" customWidth="1"/>
    <col min="12" max="12" width="8" hidden="1" customWidth="1"/>
    <col min="13" max="13" width="11.7109375" hidden="1" customWidth="1"/>
    <col min="14" max="14" width="10.5703125" hidden="1" customWidth="1"/>
    <col min="15" max="15" width="10.5703125" customWidth="1"/>
    <col min="16" max="16" width="9.85546875" customWidth="1"/>
    <col min="17" max="17" width="11.140625" hidden="1" customWidth="1"/>
    <col min="18" max="18" width="11.7109375" customWidth="1"/>
    <col min="19" max="19" width="10.42578125" customWidth="1"/>
    <col min="20" max="20" width="10.85546875" customWidth="1"/>
    <col min="21" max="21" width="11.85546875" hidden="1" customWidth="1"/>
    <col min="22" max="22" width="10.7109375" customWidth="1"/>
    <col min="23" max="23" width="11.42578125" customWidth="1"/>
    <col min="24" max="24" width="10.42578125" customWidth="1"/>
    <col min="25" max="25" width="11" hidden="1" customWidth="1"/>
    <col min="26" max="26" width="11.42578125" hidden="1" customWidth="1"/>
    <col min="27" max="28" width="12.7109375" hidden="1" customWidth="1"/>
    <col min="29" max="29" width="11.140625" hidden="1" customWidth="1"/>
  </cols>
  <sheetData>
    <row r="2" spans="1:29" x14ac:dyDescent="0.25">
      <c r="B2" s="10" t="s">
        <v>77</v>
      </c>
    </row>
    <row r="3" spans="1:29" x14ac:dyDescent="0.25">
      <c r="B3" s="10"/>
    </row>
    <row r="4" spans="1:29" ht="47.25" x14ac:dyDescent="0.25">
      <c r="A4" s="18" t="s">
        <v>50</v>
      </c>
      <c r="B4" s="12" t="s">
        <v>0</v>
      </c>
      <c r="C4" s="13" t="s">
        <v>40</v>
      </c>
      <c r="D4" s="14" t="s">
        <v>47</v>
      </c>
      <c r="E4" s="13" t="s">
        <v>41</v>
      </c>
      <c r="F4" s="14" t="s">
        <v>48</v>
      </c>
      <c r="G4" s="13" t="s">
        <v>42</v>
      </c>
      <c r="H4" s="14" t="s">
        <v>49</v>
      </c>
      <c r="I4" s="13" t="s">
        <v>44</v>
      </c>
      <c r="J4" s="15" t="s">
        <v>45</v>
      </c>
      <c r="K4" s="21"/>
      <c r="L4" s="21"/>
      <c r="M4" s="14" t="s">
        <v>46</v>
      </c>
      <c r="N4" s="8" t="s">
        <v>43</v>
      </c>
      <c r="O4" s="19" t="s">
        <v>51</v>
      </c>
      <c r="P4" s="19" t="s">
        <v>52</v>
      </c>
      <c r="Q4" s="19" t="s">
        <v>53</v>
      </c>
      <c r="R4" s="19" t="s">
        <v>54</v>
      </c>
      <c r="S4" s="19" t="s">
        <v>55</v>
      </c>
      <c r="T4" s="19" t="s">
        <v>56</v>
      </c>
      <c r="U4" s="19" t="s">
        <v>57</v>
      </c>
      <c r="V4" s="19" t="s">
        <v>58</v>
      </c>
      <c r="W4" s="19" t="s">
        <v>59</v>
      </c>
      <c r="X4" s="20" t="s">
        <v>60</v>
      </c>
      <c r="Y4" s="20" t="s">
        <v>61</v>
      </c>
      <c r="Z4" s="29" t="s">
        <v>74</v>
      </c>
      <c r="AA4" s="29" t="s">
        <v>75</v>
      </c>
      <c r="AB4" s="29" t="s">
        <v>76</v>
      </c>
      <c r="AC4" s="20" t="s">
        <v>62</v>
      </c>
    </row>
    <row r="5" spans="1:29" x14ac:dyDescent="0.25">
      <c r="A5" s="18">
        <v>1</v>
      </c>
      <c r="B5" s="4" t="s">
        <v>1</v>
      </c>
      <c r="C5" s="9">
        <v>1397.75</v>
      </c>
      <c r="D5" s="9">
        <v>1396</v>
      </c>
      <c r="E5" s="9">
        <v>1397.75</v>
      </c>
      <c r="F5" s="9">
        <v>1379</v>
      </c>
      <c r="G5" s="9">
        <v>1397.75</v>
      </c>
      <c r="H5" s="9">
        <v>1394</v>
      </c>
      <c r="I5" s="9">
        <f>C5+E5+G5</f>
        <v>4193.25</v>
      </c>
      <c r="J5" s="11">
        <f>M5-I5</f>
        <v>-24.25</v>
      </c>
      <c r="K5" s="22" t="s">
        <v>2</v>
      </c>
      <c r="L5" s="22" t="s">
        <v>3</v>
      </c>
      <c r="M5" s="9">
        <f t="shared" ref="M5:M31" si="0">D5+F5+H5</f>
        <v>4169</v>
      </c>
      <c r="N5" s="9">
        <v>1397.75</v>
      </c>
      <c r="O5" s="31">
        <v>1456.39</v>
      </c>
      <c r="P5" s="31">
        <v>1456.39</v>
      </c>
      <c r="Q5" s="9">
        <f>N5+O5+P5</f>
        <v>4310.5300000000007</v>
      </c>
      <c r="R5" s="31">
        <v>1456.39</v>
      </c>
      <c r="S5" s="31">
        <v>1456.39</v>
      </c>
      <c r="T5" s="31">
        <v>1456.39</v>
      </c>
      <c r="U5" s="31">
        <f>R5+S5+T5</f>
        <v>4369.17</v>
      </c>
      <c r="V5" s="31">
        <v>1456.39</v>
      </c>
      <c r="W5" s="31">
        <v>1456.39</v>
      </c>
      <c r="X5" s="31">
        <v>1456.39</v>
      </c>
      <c r="Y5" s="31">
        <f>V5+W5+X5</f>
        <v>4369.17</v>
      </c>
      <c r="Z5" s="32">
        <f>O5+P5+R5+S5+T5+V5+W5+X5</f>
        <v>11651.119999999999</v>
      </c>
      <c r="AA5" s="30">
        <f>AC5-M5-N5</f>
        <v>11651.120000000003</v>
      </c>
      <c r="AB5" s="30">
        <f>O5*8</f>
        <v>11651.12</v>
      </c>
      <c r="AC5" s="9">
        <f>M5+Q5+U5+Y5</f>
        <v>17217.870000000003</v>
      </c>
    </row>
    <row r="6" spans="1:29" x14ac:dyDescent="0.25">
      <c r="A6" s="18">
        <v>2</v>
      </c>
      <c r="B6" s="4" t="s">
        <v>4</v>
      </c>
      <c r="C6" s="9">
        <v>1747.17</v>
      </c>
      <c r="D6" s="9">
        <v>1741.4</v>
      </c>
      <c r="E6" s="9">
        <v>1747.17</v>
      </c>
      <c r="F6" s="9">
        <v>1736</v>
      </c>
      <c r="G6" s="9">
        <v>1747.17</v>
      </c>
      <c r="H6" s="9">
        <v>1726.4</v>
      </c>
      <c r="I6" s="9">
        <f t="shared" ref="I6:I43" si="1">C6+E6+G6</f>
        <v>5241.51</v>
      </c>
      <c r="J6" s="11">
        <f t="shared" ref="J6:J43" si="2">M6-I6</f>
        <v>-37.710000000000036</v>
      </c>
      <c r="K6" s="22" t="s">
        <v>5</v>
      </c>
      <c r="L6" s="22" t="s">
        <v>3</v>
      </c>
      <c r="M6" s="9">
        <f t="shared" si="0"/>
        <v>5203.8</v>
      </c>
      <c r="N6" s="9">
        <v>1747.17</v>
      </c>
      <c r="O6" s="31">
        <v>1820.49</v>
      </c>
      <c r="P6" s="31">
        <v>1820.49</v>
      </c>
      <c r="Q6" s="9">
        <f t="shared" ref="Q6:Q46" si="3">N6+O6+P6</f>
        <v>5388.15</v>
      </c>
      <c r="R6" s="31">
        <v>1820.49</v>
      </c>
      <c r="S6" s="31">
        <v>1820.49</v>
      </c>
      <c r="T6" s="31">
        <v>1820.49</v>
      </c>
      <c r="U6" s="31">
        <f t="shared" ref="U6:U46" si="4">R6+S6+T6</f>
        <v>5461.47</v>
      </c>
      <c r="V6" s="31">
        <v>1820.49</v>
      </c>
      <c r="W6" s="31">
        <v>1820.49</v>
      </c>
      <c r="X6" s="31">
        <v>1820.49</v>
      </c>
      <c r="Y6" s="31">
        <f t="shared" ref="Y6:Y46" si="5">V6+W6+X6</f>
        <v>5461.47</v>
      </c>
      <c r="Z6" s="32">
        <f t="shared" ref="Z6:Z46" si="6">O6+P6+R6+S6+T6+V6+W6+X6</f>
        <v>14563.92</v>
      </c>
      <c r="AA6" s="30">
        <f t="shared" ref="AA6:AA46" si="7">AC6-M6-N6</f>
        <v>14563.920000000004</v>
      </c>
      <c r="AB6" s="30">
        <f t="shared" ref="AB6:AB46" si="8">O6*8</f>
        <v>14563.92</v>
      </c>
      <c r="AC6" s="9">
        <f t="shared" ref="AC6:AC46" si="9">M6+Q6+U6+Y6</f>
        <v>21514.890000000003</v>
      </c>
    </row>
    <row r="7" spans="1:29" x14ac:dyDescent="0.25">
      <c r="A7" s="18">
        <v>3</v>
      </c>
      <c r="B7" s="1" t="s">
        <v>6</v>
      </c>
      <c r="C7" s="9">
        <v>2096.62</v>
      </c>
      <c r="D7" s="9">
        <v>2083.6</v>
      </c>
      <c r="E7" s="9">
        <v>2096.62</v>
      </c>
      <c r="F7" s="9">
        <v>2082.6</v>
      </c>
      <c r="G7" s="9">
        <v>2096.62</v>
      </c>
      <c r="H7" s="9">
        <v>2082</v>
      </c>
      <c r="I7" s="9">
        <f t="shared" si="1"/>
        <v>6289.86</v>
      </c>
      <c r="J7" s="11">
        <f t="shared" si="2"/>
        <v>-41.659999999999854</v>
      </c>
      <c r="K7" s="22" t="s">
        <v>2</v>
      </c>
      <c r="L7" s="22" t="s">
        <v>7</v>
      </c>
      <c r="M7" s="9">
        <f t="shared" si="0"/>
        <v>6248.2</v>
      </c>
      <c r="N7" s="9">
        <v>2096.62</v>
      </c>
      <c r="O7" s="31">
        <v>2184.59</v>
      </c>
      <c r="P7" s="31">
        <v>2184.59</v>
      </c>
      <c r="Q7" s="9">
        <f t="shared" si="3"/>
        <v>6465.8</v>
      </c>
      <c r="R7" s="31">
        <v>2184.59</v>
      </c>
      <c r="S7" s="31">
        <v>2184.59</v>
      </c>
      <c r="T7" s="31">
        <v>2184.59</v>
      </c>
      <c r="U7" s="31">
        <f t="shared" si="4"/>
        <v>6553.77</v>
      </c>
      <c r="V7" s="31">
        <v>2184.59</v>
      </c>
      <c r="W7" s="31">
        <v>2184.59</v>
      </c>
      <c r="X7" s="31">
        <v>2184.59</v>
      </c>
      <c r="Y7" s="31">
        <f t="shared" si="5"/>
        <v>6553.77</v>
      </c>
      <c r="Z7" s="32">
        <f t="shared" si="6"/>
        <v>17476.72</v>
      </c>
      <c r="AA7" s="30">
        <f t="shared" si="7"/>
        <v>17476.72</v>
      </c>
      <c r="AB7" s="30">
        <f t="shared" si="8"/>
        <v>17476.72</v>
      </c>
      <c r="AC7" s="9">
        <f t="shared" si="9"/>
        <v>25821.54</v>
      </c>
    </row>
    <row r="8" spans="1:29" x14ac:dyDescent="0.25">
      <c r="A8" s="18">
        <v>4</v>
      </c>
      <c r="B8" s="1" t="s">
        <v>8</v>
      </c>
      <c r="C8" s="9">
        <v>2096.62</v>
      </c>
      <c r="D8" s="9">
        <v>2060</v>
      </c>
      <c r="E8" s="9">
        <v>2096.62</v>
      </c>
      <c r="F8" s="9">
        <v>2079</v>
      </c>
      <c r="G8" s="9">
        <v>2096.62</v>
      </c>
      <c r="H8" s="9">
        <v>2080</v>
      </c>
      <c r="I8" s="9">
        <f t="shared" si="1"/>
        <v>6289.86</v>
      </c>
      <c r="J8" s="11">
        <f t="shared" si="2"/>
        <v>-70.859999999999673</v>
      </c>
      <c r="K8" s="22" t="s">
        <v>2</v>
      </c>
      <c r="L8" s="22" t="s">
        <v>7</v>
      </c>
      <c r="M8" s="9">
        <f t="shared" si="0"/>
        <v>6219</v>
      </c>
      <c r="N8" s="9">
        <v>2096.62</v>
      </c>
      <c r="O8" s="31">
        <v>2184.59</v>
      </c>
      <c r="P8" s="31">
        <v>2184.59</v>
      </c>
      <c r="Q8" s="9">
        <f t="shared" si="3"/>
        <v>6465.8</v>
      </c>
      <c r="R8" s="31">
        <v>2184.59</v>
      </c>
      <c r="S8" s="31">
        <v>2184.59</v>
      </c>
      <c r="T8" s="31">
        <v>2184.59</v>
      </c>
      <c r="U8" s="31">
        <f t="shared" si="4"/>
        <v>6553.77</v>
      </c>
      <c r="V8" s="31">
        <v>2184.59</v>
      </c>
      <c r="W8" s="31">
        <v>2184.59</v>
      </c>
      <c r="X8" s="31">
        <v>2184.59</v>
      </c>
      <c r="Y8" s="31">
        <f t="shared" si="5"/>
        <v>6553.77</v>
      </c>
      <c r="Z8" s="32">
        <f t="shared" si="6"/>
        <v>17476.72</v>
      </c>
      <c r="AA8" s="30">
        <f t="shared" si="7"/>
        <v>17476.72</v>
      </c>
      <c r="AB8" s="30">
        <f t="shared" si="8"/>
        <v>17476.72</v>
      </c>
      <c r="AC8" s="9">
        <f t="shared" si="9"/>
        <v>25792.34</v>
      </c>
    </row>
    <row r="9" spans="1:29" x14ac:dyDescent="0.25">
      <c r="A9" s="18"/>
      <c r="B9" s="1" t="s">
        <v>9</v>
      </c>
      <c r="C9" s="9">
        <v>2620.77</v>
      </c>
      <c r="D9" s="9">
        <v>2608</v>
      </c>
      <c r="E9" s="9">
        <v>2620.77</v>
      </c>
      <c r="F9" s="9">
        <v>2609</v>
      </c>
      <c r="G9" s="9">
        <v>2620.77</v>
      </c>
      <c r="H9" s="9">
        <v>2595</v>
      </c>
      <c r="I9" s="9">
        <f t="shared" si="1"/>
        <v>7862.3099999999995</v>
      </c>
      <c r="J9" s="11">
        <f t="shared" si="2"/>
        <v>-50.309999999999491</v>
      </c>
      <c r="K9" s="22" t="s">
        <v>5</v>
      </c>
      <c r="L9" s="22" t="s">
        <v>7</v>
      </c>
      <c r="M9" s="9">
        <f t="shared" si="0"/>
        <v>7812</v>
      </c>
      <c r="N9" s="9">
        <v>2620.77</v>
      </c>
      <c r="O9" s="31">
        <v>2730.74</v>
      </c>
      <c r="P9" s="31">
        <v>2730.74</v>
      </c>
      <c r="Q9" s="9">
        <f t="shared" si="3"/>
        <v>8082.25</v>
      </c>
      <c r="R9" s="31">
        <v>2730.74</v>
      </c>
      <c r="S9" s="31">
        <v>2730.74</v>
      </c>
      <c r="T9" s="31">
        <v>2730.74</v>
      </c>
      <c r="U9" s="31">
        <f t="shared" si="4"/>
        <v>8192.2199999999993</v>
      </c>
      <c r="V9" s="31">
        <v>2730.74</v>
      </c>
      <c r="W9" s="31">
        <v>2730.74</v>
      </c>
      <c r="X9" s="31">
        <v>2730.74</v>
      </c>
      <c r="Y9" s="31">
        <f t="shared" si="5"/>
        <v>8192.2199999999993</v>
      </c>
      <c r="Z9" s="32">
        <f t="shared" si="6"/>
        <v>21845.919999999998</v>
      </c>
      <c r="AA9" s="30">
        <f t="shared" si="7"/>
        <v>21845.920000000002</v>
      </c>
      <c r="AB9" s="30">
        <f t="shared" si="8"/>
        <v>21845.919999999998</v>
      </c>
      <c r="AC9" s="9">
        <f t="shared" si="9"/>
        <v>32278.690000000002</v>
      </c>
    </row>
    <row r="10" spans="1:29" x14ac:dyDescent="0.25">
      <c r="A10" s="18">
        <v>5</v>
      </c>
      <c r="B10" s="1" t="s">
        <v>10</v>
      </c>
      <c r="C10" s="9">
        <v>1397.75</v>
      </c>
      <c r="D10" s="9">
        <v>1378.2</v>
      </c>
      <c r="E10" s="9">
        <v>1397.75</v>
      </c>
      <c r="F10" s="9">
        <v>1368</v>
      </c>
      <c r="G10" s="9">
        <v>1397.75</v>
      </c>
      <c r="H10" s="9">
        <v>1381</v>
      </c>
      <c r="I10" s="9">
        <f t="shared" si="1"/>
        <v>4193.25</v>
      </c>
      <c r="J10" s="11">
        <f t="shared" si="2"/>
        <v>-66.050000000000182</v>
      </c>
      <c r="K10" s="22" t="s">
        <v>2</v>
      </c>
      <c r="L10" s="22" t="s">
        <v>3</v>
      </c>
      <c r="M10" s="9">
        <f t="shared" si="0"/>
        <v>4127.2</v>
      </c>
      <c r="N10" s="9">
        <v>1397.75</v>
      </c>
      <c r="O10" s="31">
        <v>1456.39</v>
      </c>
      <c r="P10" s="31">
        <v>1456.39</v>
      </c>
      <c r="Q10" s="9">
        <f t="shared" si="3"/>
        <v>4310.5300000000007</v>
      </c>
      <c r="R10" s="31">
        <v>1456.39</v>
      </c>
      <c r="S10" s="31">
        <v>1456.39</v>
      </c>
      <c r="T10" s="31">
        <v>1456.39</v>
      </c>
      <c r="U10" s="31">
        <f t="shared" si="4"/>
        <v>4369.17</v>
      </c>
      <c r="V10" s="31">
        <v>1456.39</v>
      </c>
      <c r="W10" s="31">
        <v>1456.39</v>
      </c>
      <c r="X10" s="31">
        <v>1456.39</v>
      </c>
      <c r="Y10" s="31">
        <f t="shared" si="5"/>
        <v>4369.17</v>
      </c>
      <c r="Z10" s="32">
        <f t="shared" si="6"/>
        <v>11651.119999999999</v>
      </c>
      <c r="AA10" s="30">
        <f t="shared" si="7"/>
        <v>11651.119999999999</v>
      </c>
      <c r="AB10" s="30">
        <f t="shared" si="8"/>
        <v>11651.12</v>
      </c>
      <c r="AC10" s="9">
        <f t="shared" si="9"/>
        <v>17176.07</v>
      </c>
    </row>
    <row r="11" spans="1:29" x14ac:dyDescent="0.25">
      <c r="A11" s="18">
        <v>6</v>
      </c>
      <c r="B11" s="1" t="s">
        <v>11</v>
      </c>
      <c r="C11" s="9">
        <v>2096.62</v>
      </c>
      <c r="D11" s="9">
        <v>2078</v>
      </c>
      <c r="E11" s="9">
        <v>2096.62</v>
      </c>
      <c r="F11" s="9">
        <v>2086</v>
      </c>
      <c r="G11" s="9">
        <v>2096.62</v>
      </c>
      <c r="H11" s="9">
        <v>2071</v>
      </c>
      <c r="I11" s="9">
        <f t="shared" si="1"/>
        <v>6289.86</v>
      </c>
      <c r="J11" s="11">
        <f t="shared" si="2"/>
        <v>-54.859999999999673</v>
      </c>
      <c r="K11" s="22" t="s">
        <v>2</v>
      </c>
      <c r="L11" s="22" t="s">
        <v>7</v>
      </c>
      <c r="M11" s="9">
        <f t="shared" si="0"/>
        <v>6235</v>
      </c>
      <c r="N11" s="9">
        <v>2096.62</v>
      </c>
      <c r="O11" s="31">
        <v>2184.59</v>
      </c>
      <c r="P11" s="31">
        <v>2184.59</v>
      </c>
      <c r="Q11" s="9">
        <f t="shared" si="3"/>
        <v>6465.8</v>
      </c>
      <c r="R11" s="31">
        <v>2184.59</v>
      </c>
      <c r="S11" s="31">
        <v>2184.59</v>
      </c>
      <c r="T11" s="31">
        <v>2184.59</v>
      </c>
      <c r="U11" s="31">
        <f t="shared" si="4"/>
        <v>6553.77</v>
      </c>
      <c r="V11" s="31">
        <v>2184.59</v>
      </c>
      <c r="W11" s="31">
        <v>2184.59</v>
      </c>
      <c r="X11" s="31">
        <v>2184.59</v>
      </c>
      <c r="Y11" s="31">
        <f t="shared" si="5"/>
        <v>6553.77</v>
      </c>
      <c r="Z11" s="32">
        <f t="shared" si="6"/>
        <v>17476.72</v>
      </c>
      <c r="AA11" s="30">
        <f t="shared" si="7"/>
        <v>17476.72</v>
      </c>
      <c r="AB11" s="30">
        <f t="shared" si="8"/>
        <v>17476.72</v>
      </c>
      <c r="AC11" s="9">
        <f t="shared" si="9"/>
        <v>25808.34</v>
      </c>
    </row>
    <row r="12" spans="1:29" ht="20.25" customHeight="1" x14ac:dyDescent="0.25">
      <c r="A12" s="18">
        <v>7</v>
      </c>
      <c r="B12" s="2" t="s">
        <v>12</v>
      </c>
      <c r="C12" s="9">
        <v>3144.93</v>
      </c>
      <c r="D12" s="9">
        <v>3132</v>
      </c>
      <c r="E12" s="9">
        <v>3144.93</v>
      </c>
      <c r="F12" s="9">
        <v>3130</v>
      </c>
      <c r="G12" s="9">
        <v>3144.93</v>
      </c>
      <c r="H12" s="9">
        <v>3124</v>
      </c>
      <c r="I12" s="9">
        <f t="shared" si="1"/>
        <v>9434.7899999999991</v>
      </c>
      <c r="J12" s="11">
        <f t="shared" si="2"/>
        <v>-48.789999999999054</v>
      </c>
      <c r="K12" s="22" t="s">
        <v>13</v>
      </c>
      <c r="L12" s="22" t="s">
        <v>7</v>
      </c>
      <c r="M12" s="9">
        <f t="shared" si="0"/>
        <v>9386</v>
      </c>
      <c r="N12" s="9">
        <v>3144.93</v>
      </c>
      <c r="O12" s="31">
        <v>3276.88</v>
      </c>
      <c r="P12" s="31">
        <v>3276.88</v>
      </c>
      <c r="Q12" s="9">
        <f t="shared" si="3"/>
        <v>9698.6899999999987</v>
      </c>
      <c r="R12" s="31">
        <v>3276.88</v>
      </c>
      <c r="S12" s="31">
        <v>3276.88</v>
      </c>
      <c r="T12" s="31">
        <v>3276.88</v>
      </c>
      <c r="U12" s="31">
        <f t="shared" si="4"/>
        <v>9830.64</v>
      </c>
      <c r="V12" s="31">
        <v>3276.88</v>
      </c>
      <c r="W12" s="31">
        <v>3276.88</v>
      </c>
      <c r="X12" s="31">
        <v>3276.88</v>
      </c>
      <c r="Y12" s="31">
        <f t="shared" si="5"/>
        <v>9830.64</v>
      </c>
      <c r="Z12" s="32">
        <f t="shared" si="6"/>
        <v>26215.040000000005</v>
      </c>
      <c r="AA12" s="30">
        <f t="shared" si="7"/>
        <v>26215.040000000001</v>
      </c>
      <c r="AB12" s="30">
        <f t="shared" si="8"/>
        <v>26215.040000000001</v>
      </c>
      <c r="AC12" s="9">
        <f t="shared" si="9"/>
        <v>38745.97</v>
      </c>
    </row>
    <row r="13" spans="1:29" x14ac:dyDescent="0.25">
      <c r="A13" s="18">
        <v>8</v>
      </c>
      <c r="B13" s="1" t="s">
        <v>14</v>
      </c>
      <c r="C13" s="9">
        <v>2096.62</v>
      </c>
      <c r="D13" s="9">
        <v>2095</v>
      </c>
      <c r="E13" s="9">
        <v>2096.62</v>
      </c>
      <c r="F13" s="9">
        <v>2094</v>
      </c>
      <c r="G13" s="9">
        <v>2096.62</v>
      </c>
      <c r="H13" s="9">
        <v>2089</v>
      </c>
      <c r="I13" s="9">
        <f t="shared" si="1"/>
        <v>6289.86</v>
      </c>
      <c r="J13" s="11">
        <f t="shared" si="2"/>
        <v>-11.859999999999673</v>
      </c>
      <c r="K13" s="22" t="s">
        <v>15</v>
      </c>
      <c r="L13" s="22" t="s">
        <v>3</v>
      </c>
      <c r="M13" s="9">
        <f t="shared" si="0"/>
        <v>6278</v>
      </c>
      <c r="N13" s="9">
        <v>2096.62</v>
      </c>
      <c r="O13" s="31">
        <v>2184.59</v>
      </c>
      <c r="P13" s="31">
        <v>2184.59</v>
      </c>
      <c r="Q13" s="9">
        <f t="shared" si="3"/>
        <v>6465.8</v>
      </c>
      <c r="R13" s="31">
        <v>2184.59</v>
      </c>
      <c r="S13" s="31">
        <v>2184.59</v>
      </c>
      <c r="T13" s="31">
        <v>2184.59</v>
      </c>
      <c r="U13" s="31">
        <f t="shared" si="4"/>
        <v>6553.77</v>
      </c>
      <c r="V13" s="31">
        <v>2184.59</v>
      </c>
      <c r="W13" s="31">
        <v>2184.59</v>
      </c>
      <c r="X13" s="31">
        <v>2184.59</v>
      </c>
      <c r="Y13" s="31">
        <f t="shared" si="5"/>
        <v>6553.77</v>
      </c>
      <c r="Z13" s="32">
        <f t="shared" si="6"/>
        <v>17476.72</v>
      </c>
      <c r="AA13" s="30">
        <f t="shared" si="7"/>
        <v>17476.72</v>
      </c>
      <c r="AB13" s="30">
        <f t="shared" si="8"/>
        <v>17476.72</v>
      </c>
      <c r="AC13" s="9">
        <f t="shared" si="9"/>
        <v>25851.34</v>
      </c>
    </row>
    <row r="14" spans="1:29" x14ac:dyDescent="0.25">
      <c r="A14" s="18">
        <v>9</v>
      </c>
      <c r="B14" s="1" t="s">
        <v>16</v>
      </c>
      <c r="C14" s="9">
        <v>2620.77</v>
      </c>
      <c r="D14" s="9">
        <v>2609</v>
      </c>
      <c r="E14" s="9">
        <v>2620.77</v>
      </c>
      <c r="F14" s="9">
        <v>2618</v>
      </c>
      <c r="G14" s="9">
        <v>2620.77</v>
      </c>
      <c r="H14" s="9">
        <v>2611</v>
      </c>
      <c r="I14" s="9">
        <f t="shared" si="1"/>
        <v>7862.3099999999995</v>
      </c>
      <c r="J14" s="11">
        <f t="shared" si="2"/>
        <v>-24.309999999999491</v>
      </c>
      <c r="K14" s="22" t="s">
        <v>5</v>
      </c>
      <c r="L14" s="22" t="s">
        <v>7</v>
      </c>
      <c r="M14" s="9">
        <f t="shared" si="0"/>
        <v>7838</v>
      </c>
      <c r="N14" s="9">
        <v>2620.77</v>
      </c>
      <c r="O14" s="31">
        <v>2730.74</v>
      </c>
      <c r="P14" s="31">
        <v>2730.74</v>
      </c>
      <c r="Q14" s="9">
        <f t="shared" si="3"/>
        <v>8082.25</v>
      </c>
      <c r="R14" s="31">
        <v>2730.74</v>
      </c>
      <c r="S14" s="31">
        <v>2730.74</v>
      </c>
      <c r="T14" s="31">
        <v>2730.74</v>
      </c>
      <c r="U14" s="31">
        <f t="shared" si="4"/>
        <v>8192.2199999999993</v>
      </c>
      <c r="V14" s="31">
        <v>2730.74</v>
      </c>
      <c r="W14" s="31">
        <v>2730.74</v>
      </c>
      <c r="X14" s="31">
        <v>2730.74</v>
      </c>
      <c r="Y14" s="31">
        <f t="shared" si="5"/>
        <v>8192.2199999999993</v>
      </c>
      <c r="Z14" s="32">
        <f t="shared" si="6"/>
        <v>21845.919999999998</v>
      </c>
      <c r="AA14" s="30">
        <f t="shared" si="7"/>
        <v>21845.920000000002</v>
      </c>
      <c r="AB14" s="30">
        <f t="shared" si="8"/>
        <v>21845.919999999998</v>
      </c>
      <c r="AC14" s="9">
        <f t="shared" si="9"/>
        <v>32304.690000000002</v>
      </c>
    </row>
    <row r="15" spans="1:29" ht="17.25" customHeight="1" x14ac:dyDescent="0.25">
      <c r="A15" s="18"/>
      <c r="B15" s="2" t="s">
        <v>17</v>
      </c>
      <c r="C15" s="9">
        <v>2096.62</v>
      </c>
      <c r="D15" s="9">
        <v>2093</v>
      </c>
      <c r="E15" s="9">
        <v>2096.62</v>
      </c>
      <c r="F15" s="9">
        <v>2097</v>
      </c>
      <c r="G15" s="9">
        <v>2096.62</v>
      </c>
      <c r="H15" s="9">
        <v>2022</v>
      </c>
      <c r="I15" s="9">
        <f t="shared" si="1"/>
        <v>6289.86</v>
      </c>
      <c r="J15" s="11">
        <f t="shared" si="2"/>
        <v>-77.859999999999673</v>
      </c>
      <c r="K15" s="22" t="s">
        <v>2</v>
      </c>
      <c r="L15" s="22" t="s">
        <v>7</v>
      </c>
      <c r="M15" s="9">
        <f t="shared" si="0"/>
        <v>6212</v>
      </c>
      <c r="N15" s="9">
        <v>2096.62</v>
      </c>
      <c r="O15" s="31">
        <v>2184.59</v>
      </c>
      <c r="P15" s="31">
        <v>2184.59</v>
      </c>
      <c r="Q15" s="9">
        <f t="shared" si="3"/>
        <v>6465.8</v>
      </c>
      <c r="R15" s="31">
        <v>2184.59</v>
      </c>
      <c r="S15" s="31">
        <v>2184.59</v>
      </c>
      <c r="T15" s="31">
        <v>2184.59</v>
      </c>
      <c r="U15" s="31">
        <f t="shared" si="4"/>
        <v>6553.77</v>
      </c>
      <c r="V15" s="31">
        <v>2184.59</v>
      </c>
      <c r="W15" s="31">
        <v>2184.59</v>
      </c>
      <c r="X15" s="31">
        <v>2184.59</v>
      </c>
      <c r="Y15" s="31">
        <f t="shared" si="5"/>
        <v>6553.77</v>
      </c>
      <c r="Z15" s="32">
        <f t="shared" si="6"/>
        <v>17476.72</v>
      </c>
      <c r="AA15" s="30">
        <f t="shared" si="7"/>
        <v>17476.72</v>
      </c>
      <c r="AB15" s="30">
        <f t="shared" si="8"/>
        <v>17476.72</v>
      </c>
      <c r="AC15" s="9">
        <f t="shared" si="9"/>
        <v>25785.34</v>
      </c>
    </row>
    <row r="16" spans="1:29" x14ac:dyDescent="0.25">
      <c r="A16" s="18">
        <v>10</v>
      </c>
      <c r="B16" s="1" t="s">
        <v>18</v>
      </c>
      <c r="C16" s="9">
        <v>2096.62</v>
      </c>
      <c r="D16" s="9">
        <v>2063.8000000000002</v>
      </c>
      <c r="E16" s="9">
        <v>2096.62</v>
      </c>
      <c r="F16" s="9">
        <v>2091.8000000000002</v>
      </c>
      <c r="G16" s="9">
        <v>2096.62</v>
      </c>
      <c r="H16" s="9">
        <v>1884.2</v>
      </c>
      <c r="I16" s="9">
        <f t="shared" si="1"/>
        <v>6289.86</v>
      </c>
      <c r="J16" s="11">
        <f t="shared" si="2"/>
        <v>-250.05999999999949</v>
      </c>
      <c r="K16" s="22" t="s">
        <v>2</v>
      </c>
      <c r="L16" s="22" t="s">
        <v>7</v>
      </c>
      <c r="M16" s="9">
        <f t="shared" si="0"/>
        <v>6039.8</v>
      </c>
      <c r="N16" s="9">
        <v>2096.62</v>
      </c>
      <c r="O16" s="31">
        <v>2184.59</v>
      </c>
      <c r="P16" s="31">
        <v>2184.59</v>
      </c>
      <c r="Q16" s="9">
        <f t="shared" si="3"/>
        <v>6465.8</v>
      </c>
      <c r="R16" s="31">
        <v>2184.59</v>
      </c>
      <c r="S16" s="31">
        <v>2184.59</v>
      </c>
      <c r="T16" s="31">
        <v>2184.59</v>
      </c>
      <c r="U16" s="31">
        <f t="shared" si="4"/>
        <v>6553.77</v>
      </c>
      <c r="V16" s="31">
        <v>2184.59</v>
      </c>
      <c r="W16" s="31">
        <v>2184.59</v>
      </c>
      <c r="X16" s="31">
        <v>2184.59</v>
      </c>
      <c r="Y16" s="31">
        <f t="shared" si="5"/>
        <v>6553.77</v>
      </c>
      <c r="Z16" s="32">
        <f t="shared" si="6"/>
        <v>17476.72</v>
      </c>
      <c r="AA16" s="30">
        <f t="shared" si="7"/>
        <v>17476.720000000005</v>
      </c>
      <c r="AB16" s="30">
        <f t="shared" si="8"/>
        <v>17476.72</v>
      </c>
      <c r="AC16" s="9">
        <f t="shared" si="9"/>
        <v>25613.140000000003</v>
      </c>
    </row>
    <row r="17" spans="1:29" x14ac:dyDescent="0.25">
      <c r="A17" s="18">
        <v>11</v>
      </c>
      <c r="B17" s="1" t="s">
        <v>19</v>
      </c>
      <c r="C17" s="9">
        <v>1747.17</v>
      </c>
      <c r="D17" s="9">
        <v>1739</v>
      </c>
      <c r="E17" s="9">
        <v>1747.17</v>
      </c>
      <c r="F17" s="9">
        <v>1739</v>
      </c>
      <c r="G17" s="9">
        <v>1747.17</v>
      </c>
      <c r="H17" s="9">
        <v>1742</v>
      </c>
      <c r="I17" s="9">
        <f t="shared" si="1"/>
        <v>5241.51</v>
      </c>
      <c r="J17" s="11">
        <f t="shared" si="2"/>
        <v>-21.510000000000218</v>
      </c>
      <c r="K17" s="22" t="s">
        <v>5</v>
      </c>
      <c r="L17" s="22" t="s">
        <v>3</v>
      </c>
      <c r="M17" s="9">
        <f t="shared" si="0"/>
        <v>5220</v>
      </c>
      <c r="N17" s="9">
        <v>1747.17</v>
      </c>
      <c r="O17" s="31">
        <v>1820.49</v>
      </c>
      <c r="P17" s="31">
        <v>1820.49</v>
      </c>
      <c r="Q17" s="9">
        <f t="shared" si="3"/>
        <v>5388.15</v>
      </c>
      <c r="R17" s="31">
        <v>1820.49</v>
      </c>
      <c r="S17" s="31">
        <v>1820.49</v>
      </c>
      <c r="T17" s="31">
        <v>1820.49</v>
      </c>
      <c r="U17" s="31">
        <f t="shared" si="4"/>
        <v>5461.47</v>
      </c>
      <c r="V17" s="31">
        <v>1820.49</v>
      </c>
      <c r="W17" s="31">
        <v>1820.49</v>
      </c>
      <c r="X17" s="31">
        <v>1820.49</v>
      </c>
      <c r="Y17" s="31">
        <f t="shared" si="5"/>
        <v>5461.47</v>
      </c>
      <c r="Z17" s="32">
        <f t="shared" si="6"/>
        <v>14563.92</v>
      </c>
      <c r="AA17" s="30">
        <f t="shared" si="7"/>
        <v>14563.92</v>
      </c>
      <c r="AB17" s="30">
        <f t="shared" si="8"/>
        <v>14563.92</v>
      </c>
      <c r="AC17" s="9">
        <f t="shared" si="9"/>
        <v>21531.09</v>
      </c>
    </row>
    <row r="18" spans="1:29" x14ac:dyDescent="0.25">
      <c r="A18" s="18">
        <v>12</v>
      </c>
      <c r="B18" s="1" t="s">
        <v>20</v>
      </c>
      <c r="C18" s="9">
        <v>2620.77</v>
      </c>
      <c r="D18" s="9">
        <v>2617.6</v>
      </c>
      <c r="E18" s="9">
        <v>2620.77</v>
      </c>
      <c r="F18" s="9">
        <v>2619.6</v>
      </c>
      <c r="G18" s="9">
        <v>2620.77</v>
      </c>
      <c r="H18" s="9">
        <v>2341.4</v>
      </c>
      <c r="I18" s="9">
        <f t="shared" si="1"/>
        <v>7862.3099999999995</v>
      </c>
      <c r="J18" s="11">
        <f t="shared" si="2"/>
        <v>-283.70999999999913</v>
      </c>
      <c r="K18" s="22" t="s">
        <v>5</v>
      </c>
      <c r="L18" s="22" t="s">
        <v>7</v>
      </c>
      <c r="M18" s="9">
        <f t="shared" si="0"/>
        <v>7578.6</v>
      </c>
      <c r="N18" s="9">
        <v>2620.77</v>
      </c>
      <c r="O18" s="31">
        <v>2730.74</v>
      </c>
      <c r="P18" s="31">
        <v>2730.74</v>
      </c>
      <c r="Q18" s="9">
        <f t="shared" si="3"/>
        <v>8082.25</v>
      </c>
      <c r="R18" s="31">
        <v>2730.74</v>
      </c>
      <c r="S18" s="31">
        <v>2730.74</v>
      </c>
      <c r="T18" s="31">
        <v>2730.74</v>
      </c>
      <c r="U18" s="31">
        <f t="shared" si="4"/>
        <v>8192.2199999999993</v>
      </c>
      <c r="V18" s="31">
        <v>2730.74</v>
      </c>
      <c r="W18" s="31">
        <v>2730.74</v>
      </c>
      <c r="X18" s="31">
        <v>2730.74</v>
      </c>
      <c r="Y18" s="31">
        <f t="shared" si="5"/>
        <v>8192.2199999999993</v>
      </c>
      <c r="Z18" s="32">
        <f t="shared" si="6"/>
        <v>21845.919999999998</v>
      </c>
      <c r="AA18" s="30">
        <f t="shared" si="7"/>
        <v>21845.920000000002</v>
      </c>
      <c r="AB18" s="30">
        <f t="shared" si="8"/>
        <v>21845.919999999998</v>
      </c>
      <c r="AC18" s="9">
        <f t="shared" si="9"/>
        <v>32045.29</v>
      </c>
    </row>
    <row r="19" spans="1:29" x14ac:dyDescent="0.25">
      <c r="A19" s="18">
        <v>13</v>
      </c>
      <c r="B19" s="3" t="s">
        <v>21</v>
      </c>
      <c r="C19" s="9">
        <v>2620.77</v>
      </c>
      <c r="D19" s="9">
        <v>2566.4</v>
      </c>
      <c r="E19" s="9">
        <v>2620.77</v>
      </c>
      <c r="F19" s="9">
        <v>2605.6</v>
      </c>
      <c r="G19" s="9">
        <v>2620.77</v>
      </c>
      <c r="H19" s="9">
        <v>2606.4</v>
      </c>
      <c r="I19" s="9">
        <f t="shared" si="1"/>
        <v>7862.3099999999995</v>
      </c>
      <c r="J19" s="11">
        <f t="shared" si="2"/>
        <v>-83.909999999999854</v>
      </c>
      <c r="K19" s="22" t="s">
        <v>5</v>
      </c>
      <c r="L19" s="22" t="s">
        <v>7</v>
      </c>
      <c r="M19" s="9">
        <f t="shared" si="0"/>
        <v>7778.4</v>
      </c>
      <c r="N19" s="9">
        <v>2620.77</v>
      </c>
      <c r="O19" s="31">
        <v>2730.74</v>
      </c>
      <c r="P19" s="31">
        <v>2730.74</v>
      </c>
      <c r="Q19" s="9">
        <f t="shared" si="3"/>
        <v>8082.25</v>
      </c>
      <c r="R19" s="31">
        <v>2730.74</v>
      </c>
      <c r="S19" s="31">
        <v>2730.74</v>
      </c>
      <c r="T19" s="31">
        <v>2730.74</v>
      </c>
      <c r="U19" s="31">
        <f t="shared" si="4"/>
        <v>8192.2199999999993</v>
      </c>
      <c r="V19" s="31">
        <v>2730.74</v>
      </c>
      <c r="W19" s="31">
        <v>2730.74</v>
      </c>
      <c r="X19" s="31">
        <v>2730.74</v>
      </c>
      <c r="Y19" s="31">
        <f t="shared" si="5"/>
        <v>8192.2199999999993</v>
      </c>
      <c r="Z19" s="32">
        <f t="shared" si="6"/>
        <v>21845.919999999998</v>
      </c>
      <c r="AA19" s="30">
        <f t="shared" si="7"/>
        <v>21845.919999999995</v>
      </c>
      <c r="AB19" s="30">
        <f t="shared" si="8"/>
        <v>21845.919999999998</v>
      </c>
      <c r="AC19" s="9">
        <f t="shared" si="9"/>
        <v>32245.089999999997</v>
      </c>
    </row>
    <row r="20" spans="1:29" x14ac:dyDescent="0.25">
      <c r="A20" s="18">
        <v>14</v>
      </c>
      <c r="B20" s="3" t="s">
        <v>22</v>
      </c>
      <c r="C20" s="9">
        <v>2096.62</v>
      </c>
      <c r="D20" s="9">
        <v>2042</v>
      </c>
      <c r="E20" s="9">
        <v>2096.62</v>
      </c>
      <c r="F20" s="9">
        <v>2082</v>
      </c>
      <c r="G20" s="9">
        <v>2096.62</v>
      </c>
      <c r="H20" s="9">
        <v>2082</v>
      </c>
      <c r="I20" s="9">
        <f t="shared" si="1"/>
        <v>6289.86</v>
      </c>
      <c r="J20" s="11">
        <f t="shared" si="2"/>
        <v>-83.859999999999673</v>
      </c>
      <c r="K20" s="22"/>
      <c r="L20" s="22"/>
      <c r="M20" s="9">
        <f t="shared" si="0"/>
        <v>6206</v>
      </c>
      <c r="N20" s="9">
        <v>2096.62</v>
      </c>
      <c r="O20" s="18">
        <v>0</v>
      </c>
      <c r="P20" s="18">
        <v>0</v>
      </c>
      <c r="Q20" s="9">
        <f t="shared" si="3"/>
        <v>2096.62</v>
      </c>
      <c r="R20" s="18">
        <v>0</v>
      </c>
      <c r="S20" s="18">
        <v>0</v>
      </c>
      <c r="T20" s="18">
        <v>0</v>
      </c>
      <c r="U20" s="31">
        <f t="shared" si="4"/>
        <v>0</v>
      </c>
      <c r="V20" s="18">
        <v>0</v>
      </c>
      <c r="W20" s="18">
        <v>0</v>
      </c>
      <c r="X20" s="18">
        <v>0</v>
      </c>
      <c r="Y20" s="31">
        <f t="shared" si="5"/>
        <v>0</v>
      </c>
      <c r="Z20" s="32">
        <f t="shared" si="6"/>
        <v>0</v>
      </c>
      <c r="AA20" s="30">
        <f t="shared" si="7"/>
        <v>0</v>
      </c>
      <c r="AB20" s="30">
        <f t="shared" si="8"/>
        <v>0</v>
      </c>
      <c r="AC20" s="9">
        <f t="shared" si="9"/>
        <v>8302.619999999999</v>
      </c>
    </row>
    <row r="21" spans="1:29" x14ac:dyDescent="0.25">
      <c r="A21" s="18"/>
      <c r="B21" s="3" t="s">
        <v>23</v>
      </c>
      <c r="C21" s="9">
        <v>2096.62</v>
      </c>
      <c r="D21" s="9">
        <v>2010</v>
      </c>
      <c r="E21" s="9">
        <v>2096.62</v>
      </c>
      <c r="F21" s="9">
        <v>2086</v>
      </c>
      <c r="G21" s="9">
        <v>2096.62</v>
      </c>
      <c r="H21" s="9">
        <v>2097</v>
      </c>
      <c r="I21" s="9">
        <f t="shared" si="1"/>
        <v>6289.86</v>
      </c>
      <c r="J21" s="11">
        <f t="shared" si="2"/>
        <v>-96.859999999999673</v>
      </c>
      <c r="K21" s="22"/>
      <c r="L21" s="22"/>
      <c r="M21" s="9">
        <f t="shared" si="0"/>
        <v>6193</v>
      </c>
      <c r="N21" s="9">
        <v>2096.62</v>
      </c>
      <c r="O21" s="18">
        <v>0</v>
      </c>
      <c r="P21" s="18">
        <v>0</v>
      </c>
      <c r="Q21" s="9">
        <f t="shared" si="3"/>
        <v>2096.62</v>
      </c>
      <c r="R21" s="18">
        <v>0</v>
      </c>
      <c r="S21" s="18">
        <v>0</v>
      </c>
      <c r="T21" s="18">
        <v>0</v>
      </c>
      <c r="U21" s="31">
        <f t="shared" si="4"/>
        <v>0</v>
      </c>
      <c r="V21" s="18">
        <v>0</v>
      </c>
      <c r="W21" s="18">
        <v>0</v>
      </c>
      <c r="X21" s="18">
        <v>0</v>
      </c>
      <c r="Y21" s="31">
        <f t="shared" si="5"/>
        <v>0</v>
      </c>
      <c r="Z21" s="32">
        <f t="shared" si="6"/>
        <v>0</v>
      </c>
      <c r="AA21" s="30">
        <f t="shared" si="7"/>
        <v>0</v>
      </c>
      <c r="AB21" s="30">
        <f t="shared" si="8"/>
        <v>0</v>
      </c>
      <c r="AC21" s="9">
        <f t="shared" si="9"/>
        <v>8289.619999999999</v>
      </c>
    </row>
    <row r="22" spans="1:29" ht="20.25" customHeight="1" x14ac:dyDescent="0.25">
      <c r="A22" s="18">
        <v>15</v>
      </c>
      <c r="B22" s="2" t="s">
        <v>24</v>
      </c>
      <c r="C22" s="9">
        <v>2096.62</v>
      </c>
      <c r="D22" s="9">
        <v>2061</v>
      </c>
      <c r="E22" s="9">
        <v>2096.62</v>
      </c>
      <c r="F22" s="9">
        <v>2080</v>
      </c>
      <c r="G22" s="9">
        <v>2096.62</v>
      </c>
      <c r="H22" s="9">
        <v>2078</v>
      </c>
      <c r="I22" s="9">
        <f t="shared" si="1"/>
        <v>6289.86</v>
      </c>
      <c r="J22" s="11">
        <f t="shared" si="2"/>
        <v>-70.859999999999673</v>
      </c>
      <c r="K22" s="22" t="s">
        <v>2</v>
      </c>
      <c r="L22" s="22" t="s">
        <v>7</v>
      </c>
      <c r="M22" s="9">
        <f t="shared" si="0"/>
        <v>6219</v>
      </c>
      <c r="N22" s="9">
        <v>2096.62</v>
      </c>
      <c r="O22" s="31">
        <v>2184.59</v>
      </c>
      <c r="P22" s="31">
        <v>2184.59</v>
      </c>
      <c r="Q22" s="9">
        <f t="shared" si="3"/>
        <v>6465.8</v>
      </c>
      <c r="R22" s="31">
        <v>2184.59</v>
      </c>
      <c r="S22" s="31">
        <v>2184.59</v>
      </c>
      <c r="T22" s="31">
        <v>2184.59</v>
      </c>
      <c r="U22" s="31">
        <f t="shared" si="4"/>
        <v>6553.77</v>
      </c>
      <c r="V22" s="31">
        <v>2184.59</v>
      </c>
      <c r="W22" s="31">
        <v>2184.59</v>
      </c>
      <c r="X22" s="31">
        <v>2184.59</v>
      </c>
      <c r="Y22" s="31">
        <f t="shared" si="5"/>
        <v>6553.77</v>
      </c>
      <c r="Z22" s="32">
        <f t="shared" si="6"/>
        <v>17476.72</v>
      </c>
      <c r="AA22" s="30">
        <f t="shared" si="7"/>
        <v>17476.72</v>
      </c>
      <c r="AB22" s="30">
        <f t="shared" si="8"/>
        <v>17476.72</v>
      </c>
      <c r="AC22" s="9">
        <f t="shared" si="9"/>
        <v>25792.34</v>
      </c>
    </row>
    <row r="23" spans="1:29" x14ac:dyDescent="0.25">
      <c r="A23" s="18">
        <v>16</v>
      </c>
      <c r="B23" s="2" t="s">
        <v>25</v>
      </c>
      <c r="C23" s="9">
        <v>2096.62</v>
      </c>
      <c r="D23" s="9">
        <v>2090</v>
      </c>
      <c r="E23" s="9">
        <v>2096.62</v>
      </c>
      <c r="F23" s="9">
        <v>2050</v>
      </c>
      <c r="G23" s="9">
        <v>2096.62</v>
      </c>
      <c r="H23" s="9">
        <v>1962</v>
      </c>
      <c r="I23" s="9">
        <f t="shared" si="1"/>
        <v>6289.86</v>
      </c>
      <c r="J23" s="11">
        <f t="shared" si="2"/>
        <v>-187.85999999999967</v>
      </c>
      <c r="K23" s="22" t="s">
        <v>2</v>
      </c>
      <c r="L23" s="22" t="s">
        <v>7</v>
      </c>
      <c r="M23" s="9">
        <f t="shared" si="0"/>
        <v>6102</v>
      </c>
      <c r="N23" s="9">
        <v>2096.62</v>
      </c>
      <c r="O23" s="31">
        <v>2184.59</v>
      </c>
      <c r="P23" s="31">
        <v>2184.59</v>
      </c>
      <c r="Q23" s="9">
        <f t="shared" si="3"/>
        <v>6465.8</v>
      </c>
      <c r="R23" s="31">
        <v>2184.59</v>
      </c>
      <c r="S23" s="31">
        <v>2184.59</v>
      </c>
      <c r="T23" s="31">
        <v>2184.59</v>
      </c>
      <c r="U23" s="31">
        <f t="shared" si="4"/>
        <v>6553.77</v>
      </c>
      <c r="V23" s="31">
        <v>2184.59</v>
      </c>
      <c r="W23" s="31">
        <v>2184.59</v>
      </c>
      <c r="X23" s="31">
        <v>2184.59</v>
      </c>
      <c r="Y23" s="31">
        <f t="shared" si="5"/>
        <v>6553.77</v>
      </c>
      <c r="Z23" s="32">
        <f t="shared" si="6"/>
        <v>17476.72</v>
      </c>
      <c r="AA23" s="30">
        <f t="shared" si="7"/>
        <v>17476.72</v>
      </c>
      <c r="AB23" s="30">
        <f t="shared" si="8"/>
        <v>17476.72</v>
      </c>
      <c r="AC23" s="9">
        <f t="shared" si="9"/>
        <v>25675.34</v>
      </c>
    </row>
    <row r="24" spans="1:29" x14ac:dyDescent="0.25">
      <c r="A24" s="18">
        <v>17</v>
      </c>
      <c r="B24" s="2" t="s">
        <v>26</v>
      </c>
      <c r="C24" s="9">
        <v>1397.75</v>
      </c>
      <c r="D24" s="9">
        <v>1393.8</v>
      </c>
      <c r="E24" s="9">
        <v>1397.75</v>
      </c>
      <c r="F24" s="9">
        <v>1334.8</v>
      </c>
      <c r="G24" s="9">
        <v>1397.75</v>
      </c>
      <c r="H24" s="9">
        <v>1388.2</v>
      </c>
      <c r="I24" s="9">
        <f t="shared" si="1"/>
        <v>4193.25</v>
      </c>
      <c r="J24" s="11">
        <f t="shared" si="2"/>
        <v>-76.449999999999818</v>
      </c>
      <c r="K24" s="22" t="s">
        <v>2</v>
      </c>
      <c r="L24" s="22" t="s">
        <v>3</v>
      </c>
      <c r="M24" s="9">
        <f t="shared" si="0"/>
        <v>4116.8</v>
      </c>
      <c r="N24" s="9">
        <v>1397.75</v>
      </c>
      <c r="O24" s="31">
        <v>1456.39</v>
      </c>
      <c r="P24" s="31">
        <v>1456.39</v>
      </c>
      <c r="Q24" s="9">
        <f t="shared" si="3"/>
        <v>4310.5300000000007</v>
      </c>
      <c r="R24" s="31">
        <v>1456.39</v>
      </c>
      <c r="S24" s="31">
        <v>1456.39</v>
      </c>
      <c r="T24" s="31">
        <v>1456.39</v>
      </c>
      <c r="U24" s="31">
        <f t="shared" si="4"/>
        <v>4369.17</v>
      </c>
      <c r="V24" s="31">
        <v>1456.39</v>
      </c>
      <c r="W24" s="31">
        <v>1456.39</v>
      </c>
      <c r="X24" s="31">
        <v>1456.39</v>
      </c>
      <c r="Y24" s="31">
        <f t="shared" si="5"/>
        <v>4369.17</v>
      </c>
      <c r="Z24" s="32">
        <f t="shared" si="6"/>
        <v>11651.119999999999</v>
      </c>
      <c r="AA24" s="30">
        <f t="shared" si="7"/>
        <v>11651.120000000003</v>
      </c>
      <c r="AB24" s="30">
        <f t="shared" si="8"/>
        <v>11651.12</v>
      </c>
      <c r="AC24" s="9">
        <f t="shared" si="9"/>
        <v>17165.670000000002</v>
      </c>
    </row>
    <row r="25" spans="1:29" x14ac:dyDescent="0.25">
      <c r="A25" s="18">
        <v>18</v>
      </c>
      <c r="B25" s="2" t="s">
        <v>27</v>
      </c>
      <c r="C25" s="9">
        <v>2096.62</v>
      </c>
      <c r="D25" s="9">
        <v>2044</v>
      </c>
      <c r="E25" s="9">
        <v>2096.62</v>
      </c>
      <c r="F25" s="9">
        <v>2081</v>
      </c>
      <c r="G25" s="9">
        <v>2096.62</v>
      </c>
      <c r="H25" s="9">
        <v>2068</v>
      </c>
      <c r="I25" s="9">
        <f t="shared" si="1"/>
        <v>6289.86</v>
      </c>
      <c r="J25" s="11">
        <f t="shared" si="2"/>
        <v>-96.859999999999673</v>
      </c>
      <c r="K25" s="22" t="s">
        <v>2</v>
      </c>
      <c r="L25" s="22" t="s">
        <v>7</v>
      </c>
      <c r="M25" s="9">
        <f t="shared" si="0"/>
        <v>6193</v>
      </c>
      <c r="N25" s="9">
        <v>2096.62</v>
      </c>
      <c r="O25" s="31">
        <v>2184.59</v>
      </c>
      <c r="P25" s="31">
        <v>2184.59</v>
      </c>
      <c r="Q25" s="9">
        <f t="shared" si="3"/>
        <v>6465.8</v>
      </c>
      <c r="R25" s="31">
        <v>2184.59</v>
      </c>
      <c r="S25" s="31">
        <v>2184.59</v>
      </c>
      <c r="T25" s="31">
        <v>2184.59</v>
      </c>
      <c r="U25" s="31">
        <f t="shared" si="4"/>
        <v>6553.77</v>
      </c>
      <c r="V25" s="31">
        <v>2184.59</v>
      </c>
      <c r="W25" s="31">
        <v>2184.59</v>
      </c>
      <c r="X25" s="31">
        <v>2184.59</v>
      </c>
      <c r="Y25" s="31">
        <f t="shared" si="5"/>
        <v>6553.77</v>
      </c>
      <c r="Z25" s="32">
        <f t="shared" si="6"/>
        <v>17476.72</v>
      </c>
      <c r="AA25" s="30">
        <f t="shared" si="7"/>
        <v>17476.72</v>
      </c>
      <c r="AB25" s="30">
        <f t="shared" si="8"/>
        <v>17476.72</v>
      </c>
      <c r="AC25" s="9">
        <f t="shared" si="9"/>
        <v>25766.34</v>
      </c>
    </row>
    <row r="26" spans="1:29" x14ac:dyDescent="0.25">
      <c r="A26" s="18">
        <v>19</v>
      </c>
      <c r="B26" s="2" t="s">
        <v>28</v>
      </c>
      <c r="C26" s="9">
        <v>1397.75</v>
      </c>
      <c r="D26" s="9">
        <v>1311</v>
      </c>
      <c r="E26" s="9">
        <v>1397.75</v>
      </c>
      <c r="F26" s="9">
        <v>1363</v>
      </c>
      <c r="G26" s="9">
        <v>1397.75</v>
      </c>
      <c r="H26" s="9">
        <v>1333</v>
      </c>
      <c r="I26" s="9">
        <f t="shared" si="1"/>
        <v>4193.25</v>
      </c>
      <c r="J26" s="11">
        <f t="shared" si="2"/>
        <v>-186.25</v>
      </c>
      <c r="K26" s="22" t="s">
        <v>2</v>
      </c>
      <c r="L26" s="22" t="s">
        <v>3</v>
      </c>
      <c r="M26" s="9">
        <f t="shared" si="0"/>
        <v>4007</v>
      </c>
      <c r="N26" s="9">
        <v>1397.75</v>
      </c>
      <c r="O26" s="31">
        <v>1456.39</v>
      </c>
      <c r="P26" s="31">
        <v>1456.39</v>
      </c>
      <c r="Q26" s="9">
        <f t="shared" si="3"/>
        <v>4310.5300000000007</v>
      </c>
      <c r="R26" s="31">
        <v>1456.39</v>
      </c>
      <c r="S26" s="31">
        <v>1456.39</v>
      </c>
      <c r="T26" s="31">
        <v>1456.39</v>
      </c>
      <c r="U26" s="31">
        <f t="shared" si="4"/>
        <v>4369.17</v>
      </c>
      <c r="V26" s="31">
        <v>1456.39</v>
      </c>
      <c r="W26" s="31">
        <v>1456.39</v>
      </c>
      <c r="X26" s="31">
        <v>1456.39</v>
      </c>
      <c r="Y26" s="31">
        <f t="shared" si="5"/>
        <v>4369.17</v>
      </c>
      <c r="Z26" s="32">
        <f t="shared" si="6"/>
        <v>11651.119999999999</v>
      </c>
      <c r="AA26" s="30">
        <f t="shared" si="7"/>
        <v>11651.120000000003</v>
      </c>
      <c r="AB26" s="30">
        <f t="shared" si="8"/>
        <v>11651.12</v>
      </c>
      <c r="AC26" s="9">
        <f t="shared" si="9"/>
        <v>17055.870000000003</v>
      </c>
    </row>
    <row r="27" spans="1:29" x14ac:dyDescent="0.25">
      <c r="A27" s="18">
        <v>20</v>
      </c>
      <c r="B27" s="2" t="s">
        <v>29</v>
      </c>
      <c r="C27" s="9">
        <v>2096.62</v>
      </c>
      <c r="D27" s="9">
        <v>2057</v>
      </c>
      <c r="E27" s="9">
        <v>2096.62</v>
      </c>
      <c r="F27" s="9">
        <v>2037.8</v>
      </c>
      <c r="G27" s="9">
        <v>2096.62</v>
      </c>
      <c r="H27" s="9">
        <v>2080</v>
      </c>
      <c r="I27" s="9">
        <f t="shared" si="1"/>
        <v>6289.86</v>
      </c>
      <c r="J27" s="11">
        <f t="shared" si="2"/>
        <v>-115.05999999999949</v>
      </c>
      <c r="K27" s="22" t="s">
        <v>2</v>
      </c>
      <c r="L27" s="22" t="s">
        <v>7</v>
      </c>
      <c r="M27" s="9">
        <f t="shared" si="0"/>
        <v>6174.8</v>
      </c>
      <c r="N27" s="9">
        <v>2096.62</v>
      </c>
      <c r="O27" s="31">
        <v>2184.59</v>
      </c>
      <c r="P27" s="31">
        <v>2184.59</v>
      </c>
      <c r="Q27" s="9">
        <f t="shared" si="3"/>
        <v>6465.8</v>
      </c>
      <c r="R27" s="31">
        <v>2184.59</v>
      </c>
      <c r="S27" s="31">
        <v>2184.59</v>
      </c>
      <c r="T27" s="31">
        <v>2184.59</v>
      </c>
      <c r="U27" s="31">
        <f t="shared" si="4"/>
        <v>6553.77</v>
      </c>
      <c r="V27" s="31">
        <v>2184.59</v>
      </c>
      <c r="W27" s="31">
        <v>2184.59</v>
      </c>
      <c r="X27" s="31">
        <v>2184.59</v>
      </c>
      <c r="Y27" s="31">
        <f t="shared" si="5"/>
        <v>6553.77</v>
      </c>
      <c r="Z27" s="32">
        <f t="shared" si="6"/>
        <v>17476.72</v>
      </c>
      <c r="AA27" s="30">
        <f t="shared" si="7"/>
        <v>17476.720000000005</v>
      </c>
      <c r="AB27" s="30">
        <f t="shared" si="8"/>
        <v>17476.72</v>
      </c>
      <c r="AC27" s="9">
        <f t="shared" si="9"/>
        <v>25748.140000000003</v>
      </c>
    </row>
    <row r="28" spans="1:29" ht="25.5" customHeight="1" x14ac:dyDescent="0.25">
      <c r="A28" s="18"/>
      <c r="B28" s="2" t="s">
        <v>30</v>
      </c>
      <c r="C28" s="9">
        <v>2096.62</v>
      </c>
      <c r="D28" s="9">
        <v>2038</v>
      </c>
      <c r="E28" s="9">
        <v>2096.62</v>
      </c>
      <c r="F28" s="9">
        <v>2090</v>
      </c>
      <c r="G28" s="9">
        <v>2096.62</v>
      </c>
      <c r="H28" s="9">
        <v>2092</v>
      </c>
      <c r="I28" s="9">
        <f t="shared" si="1"/>
        <v>6289.86</v>
      </c>
      <c r="J28" s="11">
        <f t="shared" si="2"/>
        <v>-69.859999999999673</v>
      </c>
      <c r="K28" s="22" t="s">
        <v>2</v>
      </c>
      <c r="L28" s="22" t="s">
        <v>7</v>
      </c>
      <c r="M28" s="9">
        <f t="shared" si="0"/>
        <v>6220</v>
      </c>
      <c r="N28" s="9">
        <v>2096.62</v>
      </c>
      <c r="O28" s="31">
        <v>2184.59</v>
      </c>
      <c r="P28" s="31">
        <v>2184.59</v>
      </c>
      <c r="Q28" s="9">
        <f t="shared" si="3"/>
        <v>6465.8</v>
      </c>
      <c r="R28" s="31">
        <v>2184.59</v>
      </c>
      <c r="S28" s="31">
        <v>2184.59</v>
      </c>
      <c r="T28" s="31">
        <v>2184.59</v>
      </c>
      <c r="U28" s="31">
        <f t="shared" si="4"/>
        <v>6553.77</v>
      </c>
      <c r="V28" s="31">
        <v>2184.59</v>
      </c>
      <c r="W28" s="31">
        <v>2184.59</v>
      </c>
      <c r="X28" s="31">
        <v>2184.59</v>
      </c>
      <c r="Y28" s="31">
        <f t="shared" si="5"/>
        <v>6553.77</v>
      </c>
      <c r="Z28" s="32">
        <f t="shared" si="6"/>
        <v>17476.72</v>
      </c>
      <c r="AA28" s="30">
        <f t="shared" si="7"/>
        <v>17476.72</v>
      </c>
      <c r="AB28" s="30">
        <f t="shared" si="8"/>
        <v>17476.72</v>
      </c>
      <c r="AC28" s="9">
        <f t="shared" si="9"/>
        <v>25793.34</v>
      </c>
    </row>
    <row r="29" spans="1:29" ht="23.25" x14ac:dyDescent="0.25">
      <c r="A29" s="18"/>
      <c r="B29" s="5" t="s">
        <v>31</v>
      </c>
      <c r="C29" s="9">
        <v>2096.62</v>
      </c>
      <c r="D29" s="9">
        <v>2083</v>
      </c>
      <c r="E29" s="9">
        <v>2096.62</v>
      </c>
      <c r="F29" s="9">
        <v>2018</v>
      </c>
      <c r="G29" s="9">
        <v>2096.62</v>
      </c>
      <c r="H29" s="9">
        <v>2093</v>
      </c>
      <c r="I29" s="9">
        <f t="shared" si="1"/>
        <v>6289.86</v>
      </c>
      <c r="J29" s="11">
        <f t="shared" si="2"/>
        <v>-95.859999999999673</v>
      </c>
      <c r="K29" s="22" t="s">
        <v>2</v>
      </c>
      <c r="L29" s="22" t="s">
        <v>7</v>
      </c>
      <c r="M29" s="9">
        <f t="shared" si="0"/>
        <v>6194</v>
      </c>
      <c r="N29" s="9">
        <v>2096.62</v>
      </c>
      <c r="O29" s="31">
        <v>2184.59</v>
      </c>
      <c r="P29" s="31">
        <v>2184.59</v>
      </c>
      <c r="Q29" s="9">
        <f t="shared" si="3"/>
        <v>6465.8</v>
      </c>
      <c r="R29" s="31">
        <v>2184.59</v>
      </c>
      <c r="S29" s="31">
        <v>2184.59</v>
      </c>
      <c r="T29" s="31">
        <v>2184.59</v>
      </c>
      <c r="U29" s="31">
        <f t="shared" si="4"/>
        <v>6553.77</v>
      </c>
      <c r="V29" s="31">
        <v>2184.59</v>
      </c>
      <c r="W29" s="31">
        <v>2184.59</v>
      </c>
      <c r="X29" s="31">
        <v>2184.59</v>
      </c>
      <c r="Y29" s="31">
        <f t="shared" si="5"/>
        <v>6553.77</v>
      </c>
      <c r="Z29" s="32">
        <f t="shared" si="6"/>
        <v>17476.72</v>
      </c>
      <c r="AA29" s="30">
        <f t="shared" si="7"/>
        <v>17476.72</v>
      </c>
      <c r="AB29" s="30">
        <f t="shared" si="8"/>
        <v>17476.72</v>
      </c>
      <c r="AC29" s="9">
        <f t="shared" si="9"/>
        <v>25767.34</v>
      </c>
    </row>
    <row r="30" spans="1:29" x14ac:dyDescent="0.25">
      <c r="A30" s="18">
        <v>21</v>
      </c>
      <c r="B30" s="2" t="s">
        <v>32</v>
      </c>
      <c r="C30" s="9">
        <v>2096.62</v>
      </c>
      <c r="D30" s="9">
        <v>2094</v>
      </c>
      <c r="E30" s="9">
        <v>2096.62</v>
      </c>
      <c r="F30" s="9">
        <v>2094</v>
      </c>
      <c r="G30" s="9">
        <v>2096.62</v>
      </c>
      <c r="H30" s="9">
        <v>2072</v>
      </c>
      <c r="I30" s="9">
        <f t="shared" si="1"/>
        <v>6289.86</v>
      </c>
      <c r="J30" s="11">
        <f t="shared" si="2"/>
        <v>-29.859999999999673</v>
      </c>
      <c r="K30" s="22" t="s">
        <v>2</v>
      </c>
      <c r="L30" s="22" t="s">
        <v>7</v>
      </c>
      <c r="M30" s="9">
        <f t="shared" si="0"/>
        <v>6260</v>
      </c>
      <c r="N30" s="9">
        <v>2096.62</v>
      </c>
      <c r="O30" s="31">
        <v>2184.59</v>
      </c>
      <c r="P30" s="31">
        <v>2184.59</v>
      </c>
      <c r="Q30" s="9">
        <f t="shared" si="3"/>
        <v>6465.8</v>
      </c>
      <c r="R30" s="31">
        <v>2184.59</v>
      </c>
      <c r="S30" s="31">
        <v>2184.59</v>
      </c>
      <c r="T30" s="31">
        <v>2184.59</v>
      </c>
      <c r="U30" s="31">
        <f t="shared" si="4"/>
        <v>6553.77</v>
      </c>
      <c r="V30" s="31">
        <v>2184.59</v>
      </c>
      <c r="W30" s="31">
        <v>2184.59</v>
      </c>
      <c r="X30" s="31">
        <v>2184.59</v>
      </c>
      <c r="Y30" s="31">
        <f t="shared" si="5"/>
        <v>6553.77</v>
      </c>
      <c r="Z30" s="32">
        <f t="shared" si="6"/>
        <v>17476.72</v>
      </c>
      <c r="AA30" s="30">
        <f t="shared" si="7"/>
        <v>17476.72</v>
      </c>
      <c r="AB30" s="30">
        <f t="shared" si="8"/>
        <v>17476.72</v>
      </c>
      <c r="AC30" s="9">
        <f t="shared" si="9"/>
        <v>25833.34</v>
      </c>
    </row>
    <row r="31" spans="1:29" x14ac:dyDescent="0.25">
      <c r="A31" s="18"/>
      <c r="B31" s="2" t="s">
        <v>33</v>
      </c>
      <c r="C31" s="9">
        <v>2620.77</v>
      </c>
      <c r="D31" s="9">
        <v>2619</v>
      </c>
      <c r="E31" s="9">
        <v>2620.77</v>
      </c>
      <c r="F31" s="9">
        <v>2613</v>
      </c>
      <c r="G31" s="9">
        <v>2620.77</v>
      </c>
      <c r="H31" s="9">
        <v>2620</v>
      </c>
      <c r="I31" s="9">
        <f t="shared" si="1"/>
        <v>7862.3099999999995</v>
      </c>
      <c r="J31" s="11">
        <f t="shared" si="2"/>
        <v>-10.309999999999491</v>
      </c>
      <c r="K31" s="22" t="s">
        <v>5</v>
      </c>
      <c r="L31" s="22" t="s">
        <v>7</v>
      </c>
      <c r="M31" s="9">
        <f t="shared" si="0"/>
        <v>7852</v>
      </c>
      <c r="N31" s="9">
        <v>2620.77</v>
      </c>
      <c r="O31" s="31">
        <v>2730.74</v>
      </c>
      <c r="P31" s="31">
        <v>2730.74</v>
      </c>
      <c r="Q31" s="9">
        <f t="shared" si="3"/>
        <v>8082.25</v>
      </c>
      <c r="R31" s="31">
        <v>2730.74</v>
      </c>
      <c r="S31" s="31">
        <v>2730.74</v>
      </c>
      <c r="T31" s="31">
        <v>2730.74</v>
      </c>
      <c r="U31" s="31">
        <f t="shared" si="4"/>
        <v>8192.2199999999993</v>
      </c>
      <c r="V31" s="31">
        <v>2730.74</v>
      </c>
      <c r="W31" s="31">
        <v>2730.74</v>
      </c>
      <c r="X31" s="31">
        <v>2730.74</v>
      </c>
      <c r="Y31" s="31">
        <f t="shared" si="5"/>
        <v>8192.2199999999993</v>
      </c>
      <c r="Z31" s="32">
        <f t="shared" si="6"/>
        <v>21845.919999999998</v>
      </c>
      <c r="AA31" s="30">
        <f t="shared" si="7"/>
        <v>21845.920000000002</v>
      </c>
      <c r="AB31" s="30">
        <f t="shared" si="8"/>
        <v>21845.919999999998</v>
      </c>
      <c r="AC31" s="9">
        <f t="shared" si="9"/>
        <v>32318.690000000002</v>
      </c>
    </row>
    <row r="32" spans="1:29" x14ac:dyDescent="0.25">
      <c r="A32" s="18"/>
      <c r="B32" s="2" t="s">
        <v>63</v>
      </c>
      <c r="C32" s="9"/>
      <c r="D32" s="9"/>
      <c r="E32" s="9"/>
      <c r="F32" s="9"/>
      <c r="G32" s="9"/>
      <c r="H32" s="9"/>
      <c r="I32" s="9"/>
      <c r="J32" s="11"/>
      <c r="K32" s="22" t="s">
        <v>2</v>
      </c>
      <c r="L32" s="22" t="s">
        <v>7</v>
      </c>
      <c r="M32" s="9">
        <v>0</v>
      </c>
      <c r="N32" s="9">
        <v>0</v>
      </c>
      <c r="O32" s="31">
        <v>2184.59</v>
      </c>
      <c r="P32" s="31">
        <v>2184.59</v>
      </c>
      <c r="Q32" s="9">
        <f t="shared" si="3"/>
        <v>4369.18</v>
      </c>
      <c r="R32" s="31">
        <v>2184.59</v>
      </c>
      <c r="S32" s="31">
        <v>2184.59</v>
      </c>
      <c r="T32" s="31">
        <v>2184.59</v>
      </c>
      <c r="U32" s="31">
        <f t="shared" si="4"/>
        <v>6553.77</v>
      </c>
      <c r="V32" s="31">
        <v>2184.59</v>
      </c>
      <c r="W32" s="31">
        <v>2184.59</v>
      </c>
      <c r="X32" s="31">
        <v>2184.59</v>
      </c>
      <c r="Y32" s="31">
        <f t="shared" si="5"/>
        <v>6553.77</v>
      </c>
      <c r="Z32" s="32">
        <f t="shared" si="6"/>
        <v>17476.72</v>
      </c>
      <c r="AA32" s="30">
        <f t="shared" si="7"/>
        <v>17476.72</v>
      </c>
      <c r="AB32" s="30">
        <f t="shared" si="8"/>
        <v>17476.72</v>
      </c>
      <c r="AC32" s="9">
        <f t="shared" si="9"/>
        <v>17476.72</v>
      </c>
    </row>
    <row r="33" spans="1:29" x14ac:dyDescent="0.25">
      <c r="A33" s="18">
        <v>22</v>
      </c>
      <c r="B33" s="2" t="s">
        <v>34</v>
      </c>
      <c r="C33" s="9">
        <v>2096.62</v>
      </c>
      <c r="D33" s="9">
        <v>2096</v>
      </c>
      <c r="E33" s="9">
        <v>2096.62</v>
      </c>
      <c r="F33" s="9">
        <v>2096</v>
      </c>
      <c r="G33" s="9">
        <v>2096.62</v>
      </c>
      <c r="H33" s="9">
        <v>2094</v>
      </c>
      <c r="I33" s="9">
        <f t="shared" si="1"/>
        <v>6289.86</v>
      </c>
      <c r="J33" s="11">
        <f t="shared" si="2"/>
        <v>-3.8599999999996726</v>
      </c>
      <c r="K33" s="22" t="s">
        <v>2</v>
      </c>
      <c r="L33" s="22" t="s">
        <v>7</v>
      </c>
      <c r="M33" s="9">
        <f t="shared" ref="M33:M38" si="10">D33+F33+H33</f>
        <v>6286</v>
      </c>
      <c r="N33" s="9">
        <v>2096.62</v>
      </c>
      <c r="O33" s="31">
        <v>2184.59</v>
      </c>
      <c r="P33" s="31">
        <v>2184.59</v>
      </c>
      <c r="Q33" s="9">
        <f t="shared" si="3"/>
        <v>6465.8</v>
      </c>
      <c r="R33" s="31">
        <v>2184.59</v>
      </c>
      <c r="S33" s="31">
        <v>2184.59</v>
      </c>
      <c r="T33" s="31">
        <v>2184.59</v>
      </c>
      <c r="U33" s="31">
        <f t="shared" si="4"/>
        <v>6553.77</v>
      </c>
      <c r="V33" s="31">
        <v>2184.59</v>
      </c>
      <c r="W33" s="31">
        <v>2184.59</v>
      </c>
      <c r="X33" s="31">
        <v>2184.59</v>
      </c>
      <c r="Y33" s="31">
        <f t="shared" si="5"/>
        <v>6553.77</v>
      </c>
      <c r="Z33" s="32">
        <f t="shared" si="6"/>
        <v>17476.72</v>
      </c>
      <c r="AA33" s="30">
        <f t="shared" si="7"/>
        <v>17476.72</v>
      </c>
      <c r="AB33" s="30">
        <f t="shared" si="8"/>
        <v>17476.72</v>
      </c>
      <c r="AC33" s="9">
        <f t="shared" si="9"/>
        <v>25859.34</v>
      </c>
    </row>
    <row r="34" spans="1:29" x14ac:dyDescent="0.25">
      <c r="A34" s="18">
        <v>23</v>
      </c>
      <c r="B34" s="2" t="s">
        <v>35</v>
      </c>
      <c r="C34" s="9">
        <v>2620.77</v>
      </c>
      <c r="D34" s="9">
        <v>2604</v>
      </c>
      <c r="E34" s="9">
        <v>2620.77</v>
      </c>
      <c r="F34" s="9">
        <v>2610</v>
      </c>
      <c r="G34" s="9">
        <v>2620.77</v>
      </c>
      <c r="H34" s="9">
        <v>2615</v>
      </c>
      <c r="I34" s="9">
        <f t="shared" si="1"/>
        <v>7862.3099999999995</v>
      </c>
      <c r="J34" s="11">
        <f t="shared" si="2"/>
        <v>-33.309999999999491</v>
      </c>
      <c r="K34" s="22" t="s">
        <v>5</v>
      </c>
      <c r="L34" s="22" t="s">
        <v>7</v>
      </c>
      <c r="M34" s="9">
        <f t="shared" si="10"/>
        <v>7829</v>
      </c>
      <c r="N34" s="9">
        <v>2620.77</v>
      </c>
      <c r="O34" s="31">
        <v>2730.74</v>
      </c>
      <c r="P34" s="31">
        <v>2730.74</v>
      </c>
      <c r="Q34" s="9">
        <f t="shared" si="3"/>
        <v>8082.25</v>
      </c>
      <c r="R34" s="31">
        <v>2730.74</v>
      </c>
      <c r="S34" s="31">
        <v>2730.74</v>
      </c>
      <c r="T34" s="31">
        <v>2730.74</v>
      </c>
      <c r="U34" s="31">
        <f t="shared" si="4"/>
        <v>8192.2199999999993</v>
      </c>
      <c r="V34" s="31">
        <v>2730.74</v>
      </c>
      <c r="W34" s="31">
        <v>2730.74</v>
      </c>
      <c r="X34" s="31">
        <v>2730.74</v>
      </c>
      <c r="Y34" s="31">
        <f t="shared" si="5"/>
        <v>8192.2199999999993</v>
      </c>
      <c r="Z34" s="32">
        <f t="shared" si="6"/>
        <v>21845.919999999998</v>
      </c>
      <c r="AA34" s="30">
        <f t="shared" si="7"/>
        <v>21845.920000000002</v>
      </c>
      <c r="AB34" s="30">
        <f t="shared" si="8"/>
        <v>21845.919999999998</v>
      </c>
      <c r="AC34" s="9">
        <f t="shared" si="9"/>
        <v>32295.690000000002</v>
      </c>
    </row>
    <row r="35" spans="1:29" x14ac:dyDescent="0.25">
      <c r="A35" s="18">
        <v>24</v>
      </c>
      <c r="B35" s="2" t="s">
        <v>36</v>
      </c>
      <c r="C35" s="9">
        <v>2096.62</v>
      </c>
      <c r="D35" s="9">
        <v>2082</v>
      </c>
      <c r="E35" s="9">
        <v>2096.62</v>
      </c>
      <c r="F35" s="9">
        <v>2094</v>
      </c>
      <c r="G35" s="9">
        <v>2096.62</v>
      </c>
      <c r="H35" s="9">
        <v>2081.1999999999998</v>
      </c>
      <c r="I35" s="9">
        <f t="shared" si="1"/>
        <v>6289.86</v>
      </c>
      <c r="J35" s="11">
        <f t="shared" si="2"/>
        <v>-32.659999999999854</v>
      </c>
      <c r="K35" s="22" t="s">
        <v>2</v>
      </c>
      <c r="L35" s="22" t="s">
        <v>7</v>
      </c>
      <c r="M35" s="9">
        <f t="shared" si="10"/>
        <v>6257.2</v>
      </c>
      <c r="N35" s="9">
        <v>2096.62</v>
      </c>
      <c r="O35" s="31">
        <v>2184.59</v>
      </c>
      <c r="P35" s="31">
        <v>2184.59</v>
      </c>
      <c r="Q35" s="9">
        <f t="shared" si="3"/>
        <v>6465.8</v>
      </c>
      <c r="R35" s="31">
        <v>2184.59</v>
      </c>
      <c r="S35" s="31">
        <v>2184.59</v>
      </c>
      <c r="T35" s="31">
        <v>2184.59</v>
      </c>
      <c r="U35" s="31">
        <f t="shared" si="4"/>
        <v>6553.77</v>
      </c>
      <c r="V35" s="31">
        <v>2184.59</v>
      </c>
      <c r="W35" s="31">
        <v>2184.59</v>
      </c>
      <c r="X35" s="31">
        <v>2184.59</v>
      </c>
      <c r="Y35" s="31">
        <f t="shared" si="5"/>
        <v>6553.77</v>
      </c>
      <c r="Z35" s="32">
        <f t="shared" si="6"/>
        <v>17476.72</v>
      </c>
      <c r="AA35" s="30">
        <f t="shared" si="7"/>
        <v>17476.72</v>
      </c>
      <c r="AB35" s="30">
        <f t="shared" si="8"/>
        <v>17476.72</v>
      </c>
      <c r="AC35" s="9">
        <f t="shared" si="9"/>
        <v>25830.54</v>
      </c>
    </row>
    <row r="36" spans="1:29" x14ac:dyDescent="0.25">
      <c r="A36" s="18">
        <v>25</v>
      </c>
      <c r="B36" s="2" t="s">
        <v>73</v>
      </c>
      <c r="C36" s="9">
        <v>2096.62</v>
      </c>
      <c r="D36" s="9">
        <v>2096</v>
      </c>
      <c r="E36" s="9">
        <v>2096.62</v>
      </c>
      <c r="F36" s="9">
        <v>2096</v>
      </c>
      <c r="G36" s="9">
        <v>2096.62</v>
      </c>
      <c r="H36" s="9">
        <v>2096</v>
      </c>
      <c r="I36" s="9">
        <f t="shared" si="1"/>
        <v>6289.86</v>
      </c>
      <c r="J36" s="11">
        <f t="shared" si="2"/>
        <v>-1.8599999999996726</v>
      </c>
      <c r="K36" s="22" t="s">
        <v>2</v>
      </c>
      <c r="L36" s="22" t="s">
        <v>7</v>
      </c>
      <c r="M36" s="9">
        <f t="shared" si="10"/>
        <v>6288</v>
      </c>
      <c r="N36" s="9">
        <v>2096.62</v>
      </c>
      <c r="O36" s="31">
        <v>2184.59</v>
      </c>
      <c r="P36" s="31">
        <v>2184.59</v>
      </c>
      <c r="Q36" s="9">
        <f t="shared" si="3"/>
        <v>6465.8</v>
      </c>
      <c r="R36" s="31">
        <v>2184.59</v>
      </c>
      <c r="S36" s="31">
        <v>2184.59</v>
      </c>
      <c r="T36" s="31">
        <v>2184.59</v>
      </c>
      <c r="U36" s="31">
        <f t="shared" si="4"/>
        <v>6553.77</v>
      </c>
      <c r="V36" s="31">
        <v>2184.59</v>
      </c>
      <c r="W36" s="31">
        <v>2184.59</v>
      </c>
      <c r="X36" s="31">
        <v>2184.59</v>
      </c>
      <c r="Y36" s="31">
        <f t="shared" si="5"/>
        <v>6553.77</v>
      </c>
      <c r="Z36" s="32">
        <f t="shared" si="6"/>
        <v>17476.72</v>
      </c>
      <c r="AA36" s="30">
        <f t="shared" si="7"/>
        <v>17476.72</v>
      </c>
      <c r="AB36" s="30">
        <f t="shared" si="8"/>
        <v>17476.72</v>
      </c>
      <c r="AC36" s="9">
        <f t="shared" si="9"/>
        <v>25861.34</v>
      </c>
    </row>
    <row r="37" spans="1:29" x14ac:dyDescent="0.25">
      <c r="A37" s="18">
        <v>26</v>
      </c>
      <c r="B37" s="6" t="s">
        <v>37</v>
      </c>
      <c r="C37" s="9">
        <v>2096.62</v>
      </c>
      <c r="D37" s="9">
        <v>2082</v>
      </c>
      <c r="E37" s="9">
        <v>2096.62</v>
      </c>
      <c r="F37" s="9">
        <v>2089</v>
      </c>
      <c r="G37" s="9">
        <v>2096.62</v>
      </c>
      <c r="H37" s="9">
        <v>1942</v>
      </c>
      <c r="I37" s="9">
        <f t="shared" si="1"/>
        <v>6289.86</v>
      </c>
      <c r="J37" s="11">
        <f t="shared" si="2"/>
        <v>-176.85999999999967</v>
      </c>
      <c r="K37" s="22" t="s">
        <v>2</v>
      </c>
      <c r="L37" s="22" t="s">
        <v>7</v>
      </c>
      <c r="M37" s="9">
        <f t="shared" si="10"/>
        <v>6113</v>
      </c>
      <c r="N37" s="9">
        <v>2096.62</v>
      </c>
      <c r="O37" s="31">
        <v>2184.59</v>
      </c>
      <c r="P37" s="31">
        <v>2184.59</v>
      </c>
      <c r="Q37" s="9">
        <f t="shared" si="3"/>
        <v>6465.8</v>
      </c>
      <c r="R37" s="31">
        <v>2184.59</v>
      </c>
      <c r="S37" s="31">
        <v>2184.59</v>
      </c>
      <c r="T37" s="31">
        <v>2184.59</v>
      </c>
      <c r="U37" s="31">
        <f t="shared" si="4"/>
        <v>6553.77</v>
      </c>
      <c r="V37" s="31">
        <v>2184.59</v>
      </c>
      <c r="W37" s="31">
        <v>2184.59</v>
      </c>
      <c r="X37" s="31">
        <v>2184.59</v>
      </c>
      <c r="Y37" s="31">
        <f t="shared" si="5"/>
        <v>6553.77</v>
      </c>
      <c r="Z37" s="32">
        <f t="shared" si="6"/>
        <v>17476.72</v>
      </c>
      <c r="AA37" s="30">
        <f t="shared" si="7"/>
        <v>17476.72</v>
      </c>
      <c r="AB37" s="30">
        <f t="shared" si="8"/>
        <v>17476.72</v>
      </c>
      <c r="AC37" s="9">
        <f t="shared" si="9"/>
        <v>25686.34</v>
      </c>
    </row>
    <row r="38" spans="1:29" x14ac:dyDescent="0.25">
      <c r="A38" s="18">
        <v>27</v>
      </c>
      <c r="B38" s="6" t="s">
        <v>64</v>
      </c>
      <c r="C38" s="9">
        <v>1397.75</v>
      </c>
      <c r="D38" s="9">
        <v>1393</v>
      </c>
      <c r="E38" s="9">
        <v>1397.75</v>
      </c>
      <c r="F38" s="9">
        <v>1394</v>
      </c>
      <c r="G38" s="9">
        <v>1397.75</v>
      </c>
      <c r="H38" s="9">
        <v>1396</v>
      </c>
      <c r="I38" s="9">
        <f t="shared" si="1"/>
        <v>4193.25</v>
      </c>
      <c r="J38" s="11">
        <f t="shared" si="2"/>
        <v>-10.25</v>
      </c>
      <c r="K38" s="22" t="s">
        <v>2</v>
      </c>
      <c r="L38" s="22" t="s">
        <v>3</v>
      </c>
      <c r="M38" s="9">
        <f t="shared" si="10"/>
        <v>4183</v>
      </c>
      <c r="N38" s="9">
        <v>1397.75</v>
      </c>
      <c r="O38" s="31">
        <v>1456.39</v>
      </c>
      <c r="P38" s="31">
        <v>1456.39</v>
      </c>
      <c r="Q38" s="9">
        <f t="shared" si="3"/>
        <v>4310.5300000000007</v>
      </c>
      <c r="R38" s="31">
        <v>1456.39</v>
      </c>
      <c r="S38" s="31">
        <v>1456.39</v>
      </c>
      <c r="T38" s="31">
        <v>1456.39</v>
      </c>
      <c r="U38" s="31">
        <f t="shared" si="4"/>
        <v>4369.17</v>
      </c>
      <c r="V38" s="31">
        <v>1456.39</v>
      </c>
      <c r="W38" s="31">
        <v>1456.39</v>
      </c>
      <c r="X38" s="31">
        <v>1456.39</v>
      </c>
      <c r="Y38" s="31">
        <f t="shared" si="5"/>
        <v>4369.17</v>
      </c>
      <c r="Z38" s="32">
        <f t="shared" si="6"/>
        <v>11651.119999999999</v>
      </c>
      <c r="AA38" s="30">
        <f t="shared" si="7"/>
        <v>11651.120000000003</v>
      </c>
      <c r="AB38" s="30">
        <f t="shared" si="8"/>
        <v>11651.12</v>
      </c>
      <c r="AC38" s="9">
        <f t="shared" si="9"/>
        <v>17231.870000000003</v>
      </c>
    </row>
    <row r="39" spans="1:29" x14ac:dyDescent="0.25">
      <c r="A39" s="18"/>
      <c r="B39" s="6" t="s">
        <v>65</v>
      </c>
      <c r="C39" s="9"/>
      <c r="D39" s="9"/>
      <c r="E39" s="9"/>
      <c r="F39" s="9"/>
      <c r="G39" s="9"/>
      <c r="H39" s="9"/>
      <c r="I39" s="9"/>
      <c r="J39" s="11"/>
      <c r="K39" s="22" t="s">
        <v>5</v>
      </c>
      <c r="L39" s="22" t="s">
        <v>3</v>
      </c>
      <c r="M39" s="9">
        <v>0</v>
      </c>
      <c r="N39" s="9">
        <v>0</v>
      </c>
      <c r="O39" s="31">
        <v>1820.49</v>
      </c>
      <c r="P39" s="31">
        <v>1820.49</v>
      </c>
      <c r="Q39" s="9">
        <f t="shared" si="3"/>
        <v>3640.98</v>
      </c>
      <c r="R39" s="31">
        <v>1820.49</v>
      </c>
      <c r="S39" s="31">
        <v>1820.49</v>
      </c>
      <c r="T39" s="31">
        <v>1820.49</v>
      </c>
      <c r="U39" s="31">
        <f t="shared" si="4"/>
        <v>5461.47</v>
      </c>
      <c r="V39" s="31">
        <v>1820.49</v>
      </c>
      <c r="W39" s="31">
        <v>1820.49</v>
      </c>
      <c r="X39" s="31">
        <v>1820.49</v>
      </c>
      <c r="Y39" s="31">
        <f t="shared" si="5"/>
        <v>5461.47</v>
      </c>
      <c r="Z39" s="32">
        <f t="shared" si="6"/>
        <v>14563.92</v>
      </c>
      <c r="AA39" s="30">
        <f t="shared" si="7"/>
        <v>14563.920000000002</v>
      </c>
      <c r="AB39" s="30">
        <f t="shared" si="8"/>
        <v>14563.92</v>
      </c>
      <c r="AC39" s="9">
        <f t="shared" si="9"/>
        <v>14563.920000000002</v>
      </c>
    </row>
    <row r="40" spans="1:29" x14ac:dyDescent="0.25">
      <c r="A40" s="18"/>
      <c r="B40" s="6" t="s">
        <v>66</v>
      </c>
      <c r="C40" s="9"/>
      <c r="D40" s="9"/>
      <c r="E40" s="9"/>
      <c r="F40" s="9"/>
      <c r="G40" s="9"/>
      <c r="H40" s="9"/>
      <c r="I40" s="9"/>
      <c r="J40" s="11"/>
      <c r="K40" s="22" t="s">
        <v>2</v>
      </c>
      <c r="L40" s="22" t="s">
        <v>3</v>
      </c>
      <c r="M40" s="9">
        <v>0</v>
      </c>
      <c r="N40" s="9">
        <v>0</v>
      </c>
      <c r="O40" s="31">
        <v>1456.39</v>
      </c>
      <c r="P40" s="31">
        <v>1456.39</v>
      </c>
      <c r="Q40" s="9">
        <f t="shared" si="3"/>
        <v>2912.78</v>
      </c>
      <c r="R40" s="31">
        <v>1456.39</v>
      </c>
      <c r="S40" s="31">
        <v>1456.39</v>
      </c>
      <c r="T40" s="31">
        <v>1456.39</v>
      </c>
      <c r="U40" s="31">
        <f t="shared" si="4"/>
        <v>4369.17</v>
      </c>
      <c r="V40" s="31">
        <v>1456.39</v>
      </c>
      <c r="W40" s="31">
        <v>1456.39</v>
      </c>
      <c r="X40" s="31">
        <v>1456.39</v>
      </c>
      <c r="Y40" s="31">
        <f t="shared" si="5"/>
        <v>4369.17</v>
      </c>
      <c r="Z40" s="32">
        <f t="shared" si="6"/>
        <v>11651.119999999999</v>
      </c>
      <c r="AA40" s="30">
        <f t="shared" si="7"/>
        <v>11651.12</v>
      </c>
      <c r="AB40" s="30">
        <f t="shared" si="8"/>
        <v>11651.12</v>
      </c>
      <c r="AC40" s="9">
        <f t="shared" si="9"/>
        <v>11651.12</v>
      </c>
    </row>
    <row r="41" spans="1:29" x14ac:dyDescent="0.25">
      <c r="A41" s="18">
        <v>28</v>
      </c>
      <c r="B41" s="6" t="s">
        <v>67</v>
      </c>
      <c r="C41" s="9">
        <v>1747.17</v>
      </c>
      <c r="D41" s="9">
        <v>1743</v>
      </c>
      <c r="E41" s="9">
        <v>1747.17</v>
      </c>
      <c r="F41" s="9">
        <v>1711.2</v>
      </c>
      <c r="G41" s="9">
        <v>1747.17</v>
      </c>
      <c r="H41" s="9">
        <v>0</v>
      </c>
      <c r="I41" s="9">
        <f t="shared" si="1"/>
        <v>5241.51</v>
      </c>
      <c r="J41" s="11">
        <f t="shared" si="2"/>
        <v>-5241.51</v>
      </c>
      <c r="K41" s="22" t="s">
        <v>72</v>
      </c>
      <c r="L41" s="22" t="s">
        <v>3</v>
      </c>
      <c r="M41" s="9">
        <v>0</v>
      </c>
      <c r="N41" s="9">
        <v>0</v>
      </c>
      <c r="O41" s="31">
        <v>1456.39</v>
      </c>
      <c r="P41" s="31">
        <v>1456.39</v>
      </c>
      <c r="Q41" s="9">
        <f t="shared" si="3"/>
        <v>2912.78</v>
      </c>
      <c r="R41" s="31">
        <v>1456.39</v>
      </c>
      <c r="S41" s="31">
        <v>1456.39</v>
      </c>
      <c r="T41" s="31">
        <v>1456.39</v>
      </c>
      <c r="U41" s="31">
        <f t="shared" si="4"/>
        <v>4369.17</v>
      </c>
      <c r="V41" s="31">
        <v>1456.39</v>
      </c>
      <c r="W41" s="31">
        <v>1456.39</v>
      </c>
      <c r="X41" s="31">
        <v>1456.39</v>
      </c>
      <c r="Y41" s="31">
        <f t="shared" si="5"/>
        <v>4369.17</v>
      </c>
      <c r="Z41" s="32">
        <f t="shared" si="6"/>
        <v>11651.119999999999</v>
      </c>
      <c r="AA41" s="30">
        <f t="shared" si="7"/>
        <v>11651.12</v>
      </c>
      <c r="AB41" s="30">
        <f t="shared" si="8"/>
        <v>11651.12</v>
      </c>
      <c r="AC41" s="9">
        <f t="shared" si="9"/>
        <v>11651.12</v>
      </c>
    </row>
    <row r="42" spans="1:29" x14ac:dyDescent="0.25">
      <c r="A42" s="18"/>
      <c r="B42" s="6" t="s">
        <v>68</v>
      </c>
      <c r="C42" s="9"/>
      <c r="D42" s="9"/>
      <c r="E42" s="9"/>
      <c r="F42" s="9"/>
      <c r="G42" s="9"/>
      <c r="H42" s="9"/>
      <c r="I42" s="9"/>
      <c r="J42" s="11"/>
      <c r="K42" s="22" t="s">
        <v>5</v>
      </c>
      <c r="L42" s="22" t="s">
        <v>3</v>
      </c>
      <c r="M42" s="9">
        <v>3454.2</v>
      </c>
      <c r="N42" s="9">
        <v>1747.17</v>
      </c>
      <c r="O42" s="31">
        <v>1820.49</v>
      </c>
      <c r="P42" s="31">
        <v>1820.49</v>
      </c>
      <c r="Q42" s="9">
        <f t="shared" si="3"/>
        <v>5388.15</v>
      </c>
      <c r="R42" s="31">
        <v>1820.49</v>
      </c>
      <c r="S42" s="31">
        <v>1820.49</v>
      </c>
      <c r="T42" s="31">
        <v>1820.49</v>
      </c>
      <c r="U42" s="31">
        <f t="shared" si="4"/>
        <v>5461.47</v>
      </c>
      <c r="V42" s="31">
        <v>1820.49</v>
      </c>
      <c r="W42" s="31">
        <v>1820.49</v>
      </c>
      <c r="X42" s="31">
        <v>1820.49</v>
      </c>
      <c r="Y42" s="31">
        <f t="shared" si="5"/>
        <v>5461.47</v>
      </c>
      <c r="Z42" s="32">
        <f t="shared" si="6"/>
        <v>14563.92</v>
      </c>
      <c r="AA42" s="30">
        <f t="shared" si="7"/>
        <v>14563.92</v>
      </c>
      <c r="AB42" s="30">
        <f t="shared" si="8"/>
        <v>14563.92</v>
      </c>
      <c r="AC42" s="9">
        <f t="shared" si="9"/>
        <v>19765.29</v>
      </c>
    </row>
    <row r="43" spans="1:29" x14ac:dyDescent="0.25">
      <c r="A43" s="18">
        <v>29</v>
      </c>
      <c r="B43" s="7" t="s">
        <v>38</v>
      </c>
      <c r="C43" s="9">
        <v>1397.75</v>
      </c>
      <c r="D43" s="9">
        <v>1395.6</v>
      </c>
      <c r="E43" s="9">
        <v>1397.75</v>
      </c>
      <c r="F43" s="9">
        <v>1358.6</v>
      </c>
      <c r="G43" s="9">
        <v>1397.75</v>
      </c>
      <c r="H43" s="9">
        <v>1304.4000000000001</v>
      </c>
      <c r="I43" s="9">
        <f t="shared" si="1"/>
        <v>4193.25</v>
      </c>
      <c r="J43" s="11">
        <f t="shared" si="2"/>
        <v>-134.65000000000009</v>
      </c>
      <c r="K43" s="22" t="s">
        <v>2</v>
      </c>
      <c r="L43" s="22" t="s">
        <v>3</v>
      </c>
      <c r="M43" s="9">
        <f>D43+F43+H43</f>
        <v>4058.6</v>
      </c>
      <c r="N43" s="9">
        <v>1397.75</v>
      </c>
      <c r="O43" s="31">
        <v>1456.39</v>
      </c>
      <c r="P43" s="31">
        <v>1456.39</v>
      </c>
      <c r="Q43" s="9">
        <f t="shared" si="3"/>
        <v>4310.5300000000007</v>
      </c>
      <c r="R43" s="31">
        <v>1456.39</v>
      </c>
      <c r="S43" s="31">
        <v>1456.39</v>
      </c>
      <c r="T43" s="31">
        <v>1456.39</v>
      </c>
      <c r="U43" s="31">
        <f t="shared" si="4"/>
        <v>4369.17</v>
      </c>
      <c r="V43" s="31">
        <v>1456.39</v>
      </c>
      <c r="W43" s="31">
        <v>1456.39</v>
      </c>
      <c r="X43" s="31">
        <v>1456.39</v>
      </c>
      <c r="Y43" s="31">
        <f t="shared" si="5"/>
        <v>4369.17</v>
      </c>
      <c r="Z43" s="32">
        <f t="shared" si="6"/>
        <v>11651.119999999999</v>
      </c>
      <c r="AA43" s="30">
        <f t="shared" si="7"/>
        <v>11651.12</v>
      </c>
      <c r="AB43" s="30">
        <f t="shared" si="8"/>
        <v>11651.12</v>
      </c>
      <c r="AC43" s="9">
        <f t="shared" si="9"/>
        <v>17107.47</v>
      </c>
    </row>
    <row r="44" spans="1:29" x14ac:dyDescent="0.25">
      <c r="A44" s="18">
        <v>30</v>
      </c>
      <c r="B44" s="24" t="s">
        <v>69</v>
      </c>
      <c r="C44" s="25"/>
      <c r="D44" s="25"/>
      <c r="E44" s="25"/>
      <c r="F44" s="25"/>
      <c r="G44" s="25"/>
      <c r="H44" s="25"/>
      <c r="I44" s="25"/>
      <c r="J44" s="26"/>
      <c r="K44" s="27" t="s">
        <v>2</v>
      </c>
      <c r="L44" s="27" t="s">
        <v>7</v>
      </c>
      <c r="M44" s="25">
        <v>0</v>
      </c>
      <c r="N44" s="9">
        <v>0</v>
      </c>
      <c r="O44" s="31">
        <v>2184.59</v>
      </c>
      <c r="P44" s="31">
        <v>2184.59</v>
      </c>
      <c r="Q44" s="9">
        <f t="shared" si="3"/>
        <v>4369.18</v>
      </c>
      <c r="R44" s="31">
        <v>2184.59</v>
      </c>
      <c r="S44" s="31">
        <v>2184.59</v>
      </c>
      <c r="T44" s="31">
        <v>2184.59</v>
      </c>
      <c r="U44" s="31">
        <f t="shared" si="4"/>
        <v>6553.77</v>
      </c>
      <c r="V44" s="31">
        <v>2184.59</v>
      </c>
      <c r="W44" s="31">
        <v>2184.59</v>
      </c>
      <c r="X44" s="31">
        <v>2184.59</v>
      </c>
      <c r="Y44" s="31">
        <f t="shared" si="5"/>
        <v>6553.77</v>
      </c>
      <c r="Z44" s="32">
        <f t="shared" si="6"/>
        <v>17476.72</v>
      </c>
      <c r="AA44" s="30">
        <f t="shared" si="7"/>
        <v>17476.72</v>
      </c>
      <c r="AB44" s="30">
        <f t="shared" si="8"/>
        <v>17476.72</v>
      </c>
      <c r="AC44" s="9">
        <f t="shared" si="9"/>
        <v>17476.72</v>
      </c>
    </row>
    <row r="45" spans="1:29" x14ac:dyDescent="0.25">
      <c r="A45" s="18">
        <v>31</v>
      </c>
      <c r="B45" s="24" t="s">
        <v>70</v>
      </c>
      <c r="C45" s="25"/>
      <c r="D45" s="25"/>
      <c r="E45" s="25"/>
      <c r="F45" s="25"/>
      <c r="G45" s="25"/>
      <c r="H45" s="25"/>
      <c r="I45" s="25"/>
      <c r="J45" s="26"/>
      <c r="K45" s="27" t="s">
        <v>2</v>
      </c>
      <c r="L45" s="27" t="s">
        <v>3</v>
      </c>
      <c r="M45" s="25">
        <v>0</v>
      </c>
      <c r="N45" s="9">
        <v>0</v>
      </c>
      <c r="O45" s="31">
        <v>1456.39</v>
      </c>
      <c r="P45" s="31">
        <v>1456.39</v>
      </c>
      <c r="Q45" s="9">
        <f t="shared" si="3"/>
        <v>2912.78</v>
      </c>
      <c r="R45" s="31">
        <v>1456.39</v>
      </c>
      <c r="S45" s="31">
        <v>1456.39</v>
      </c>
      <c r="T45" s="31">
        <v>1456.39</v>
      </c>
      <c r="U45" s="31">
        <f t="shared" si="4"/>
        <v>4369.17</v>
      </c>
      <c r="V45" s="31">
        <v>1456.39</v>
      </c>
      <c r="W45" s="31">
        <v>1456.39</v>
      </c>
      <c r="X45" s="31">
        <v>1456.39</v>
      </c>
      <c r="Y45" s="31">
        <f t="shared" si="5"/>
        <v>4369.17</v>
      </c>
      <c r="Z45" s="32">
        <f t="shared" si="6"/>
        <v>11651.119999999999</v>
      </c>
      <c r="AA45" s="30">
        <f t="shared" si="7"/>
        <v>11651.12</v>
      </c>
      <c r="AB45" s="30">
        <f t="shared" si="8"/>
        <v>11651.12</v>
      </c>
      <c r="AC45" s="9">
        <f t="shared" si="9"/>
        <v>11651.12</v>
      </c>
    </row>
    <row r="46" spans="1:29" x14ac:dyDescent="0.25">
      <c r="A46" s="18">
        <v>32</v>
      </c>
      <c r="B46" s="24" t="s">
        <v>71</v>
      </c>
      <c r="C46" s="25"/>
      <c r="D46" s="25"/>
      <c r="E46" s="25"/>
      <c r="F46" s="25"/>
      <c r="G46" s="25"/>
      <c r="H46" s="25"/>
      <c r="I46" s="25"/>
      <c r="J46" s="26"/>
      <c r="K46" s="27" t="s">
        <v>2</v>
      </c>
      <c r="L46" s="27" t="s">
        <v>3</v>
      </c>
      <c r="M46" s="25">
        <v>0</v>
      </c>
      <c r="N46" s="9">
        <v>0</v>
      </c>
      <c r="O46" s="31">
        <v>1456.39</v>
      </c>
      <c r="P46" s="31">
        <v>1456.39</v>
      </c>
      <c r="Q46" s="9">
        <f t="shared" si="3"/>
        <v>2912.78</v>
      </c>
      <c r="R46" s="31">
        <v>1456.39</v>
      </c>
      <c r="S46" s="31">
        <v>1456.39</v>
      </c>
      <c r="T46" s="31">
        <v>1456.39</v>
      </c>
      <c r="U46" s="31">
        <f t="shared" si="4"/>
        <v>4369.17</v>
      </c>
      <c r="V46" s="31">
        <v>1456.39</v>
      </c>
      <c r="W46" s="31">
        <v>1456.39</v>
      </c>
      <c r="X46" s="31">
        <v>1456.39</v>
      </c>
      <c r="Y46" s="31">
        <f t="shared" si="5"/>
        <v>4369.17</v>
      </c>
      <c r="Z46" s="32">
        <f t="shared" si="6"/>
        <v>11651.119999999999</v>
      </c>
      <c r="AA46" s="30">
        <f t="shared" si="7"/>
        <v>11651.12</v>
      </c>
      <c r="AB46" s="30">
        <f t="shared" si="8"/>
        <v>11651.12</v>
      </c>
      <c r="AC46" s="9">
        <f t="shared" si="9"/>
        <v>11651.12</v>
      </c>
    </row>
    <row r="47" spans="1:29" ht="15.75" x14ac:dyDescent="0.25">
      <c r="A47" s="18"/>
      <c r="B47" s="28" t="s">
        <v>39</v>
      </c>
      <c r="C47" s="16">
        <f t="shared" ref="C47:J47" si="11">SUM(C5:C43)</f>
        <v>72333.340000000011</v>
      </c>
      <c r="D47" s="16">
        <f t="shared" si="11"/>
        <v>71595.400000000009</v>
      </c>
      <c r="E47" s="16">
        <f t="shared" si="11"/>
        <v>72333.340000000011</v>
      </c>
      <c r="F47" s="16">
        <f t="shared" si="11"/>
        <v>71713</v>
      </c>
      <c r="G47" s="16">
        <f t="shared" si="11"/>
        <v>72333.340000000011</v>
      </c>
      <c r="H47" s="16">
        <f t="shared" si="11"/>
        <v>69243.199999999997</v>
      </c>
      <c r="I47" s="16">
        <f t="shared" si="11"/>
        <v>217000.01999999987</v>
      </c>
      <c r="J47" s="17">
        <f t="shared" si="11"/>
        <v>-7902.6199999999899</v>
      </c>
      <c r="K47" s="23"/>
      <c r="L47" s="23"/>
      <c r="M47" s="16">
        <f>SUM(M5:M46)</f>
        <v>212551.6</v>
      </c>
      <c r="N47" s="16">
        <f t="shared" ref="N47:AC47" si="12">SUM(N5:N46)</f>
        <v>72333.340000000011</v>
      </c>
      <c r="O47" s="16">
        <f t="shared" si="12"/>
        <v>83014.38999999997</v>
      </c>
      <c r="P47" s="16">
        <f t="shared" si="12"/>
        <v>83014.38999999997</v>
      </c>
      <c r="Q47" s="16">
        <f t="shared" si="12"/>
        <v>238362.11999999991</v>
      </c>
      <c r="R47" s="16">
        <f t="shared" si="12"/>
        <v>83014.38999999997</v>
      </c>
      <c r="S47" s="16">
        <f t="shared" si="12"/>
        <v>83014.38999999997</v>
      </c>
      <c r="T47" s="16">
        <f t="shared" si="12"/>
        <v>83014.38999999997</v>
      </c>
      <c r="U47" s="16">
        <f t="shared" si="12"/>
        <v>249043.17</v>
      </c>
      <c r="V47" s="16">
        <f t="shared" si="12"/>
        <v>83014.38999999997</v>
      </c>
      <c r="W47" s="16">
        <f t="shared" si="12"/>
        <v>83014.38999999997</v>
      </c>
      <c r="X47" s="16">
        <f t="shared" si="12"/>
        <v>83014.38999999997</v>
      </c>
      <c r="Y47" s="16">
        <f t="shared" si="12"/>
        <v>249043.17</v>
      </c>
      <c r="Z47" s="16">
        <f t="shared" si="12"/>
        <v>664115.11999999976</v>
      </c>
      <c r="AA47" s="16">
        <f t="shared" si="12"/>
        <v>664115.12</v>
      </c>
      <c r="AB47" s="16">
        <f t="shared" si="12"/>
        <v>664115.11999999976</v>
      </c>
      <c r="AC47" s="16">
        <f t="shared" si="12"/>
        <v>949000.06</v>
      </c>
    </row>
    <row r="50" spans="21:25" x14ac:dyDescent="0.25">
      <c r="U50" s="33">
        <v>247000</v>
      </c>
      <c r="Y50" s="34">
        <v>248000</v>
      </c>
    </row>
    <row r="51" spans="21:25" x14ac:dyDescent="0.25">
      <c r="U51">
        <f>U50/U47</f>
        <v>0.99179592036191955</v>
      </c>
      <c r="Y51">
        <f>Y50/Y47</f>
        <v>0.99581128846055078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stomatologie 2018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ioana brumaru</cp:lastModifiedBy>
  <cp:lastPrinted>2018-04-04T07:26:33Z</cp:lastPrinted>
  <dcterms:created xsi:type="dcterms:W3CDTF">2018-01-04T09:31:16Z</dcterms:created>
  <dcterms:modified xsi:type="dcterms:W3CDTF">2018-05-04T07:44:30Z</dcterms:modified>
</cp:coreProperties>
</file>